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5" documentId="120_S{118792C3-22EF-5104-A093-F22BFE3913F3}" xr6:coauthVersionLast="47" xr6:coauthVersionMax="47" xr10:uidLastSave="{179372FA-16A2-44EC-9660-3FA31831ADE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<sst xmlns="http://schemas.openxmlformats.org/spreadsheetml/2006/main" count="3574" uniqueCount="1203">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</sst>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F43" activePane="topRight" state="frozen"/>
      <selection pane="topRight" activeCell="B46" sqref="B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</v>
      </c>
      <c r="B46" s="102"/>
      <c r="C46" s="134" t="str">
        <f>IF(BS_CONTROLE[[#This Row],[DATA]]="","",WEEKNUM(BS_CONTROLE[[#This Row],[DATA]]))</f>
        <v/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Aderente</v>
      </c>
      <c r="BQ46" s="18" t="str">
        <f>IF(OR(B46="",E46=""),"*",AX46/O46)</f>
        <v>*</v>
      </c>
      <c r="BR46" s="18" t="str">
        <f>IF(OR(B46="",E46=""),"*",AZ46/P46)</f>
        <v>*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</v>
      </c>
      <c r="B59" s="102"/>
      <c r="C59" s="134" t="str">
        <f>IF(BS_CONTROLE[[#This Row],[DATA]]="","",WEEKNUM(BS_CONTROLE[[#This Row],[DATA]]))</f>
        <v/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1184</v>
      </c>
      <c r="V1" s="240"/>
      <c r="W1" s="240"/>
    </row>
    <row r="2" spans="1:23" ht="15" customHeight="1">
      <c r="A2" s="87" t="s">
        <v>1185</v>
      </c>
      <c r="B2" s="87" t="s">
        <v>1186</v>
      </c>
      <c r="C2" s="87" t="s">
        <v>442</v>
      </c>
      <c r="D2" s="88" t="s">
        <v>1009</v>
      </c>
      <c r="E2" s="88" t="s">
        <v>4</v>
      </c>
      <c r="F2" s="88" t="s">
        <v>1187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1188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 t="str">
        <f>IF(SP_NORTE!B46="","*",SP_NORTE!B46)</f>
        <v>*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 t="str">
        <f>IF(SP_NORTE!B59="","*",SP_NORTE!B59)</f>
        <v>*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1189</v>
      </c>
      <c r="D5" s="242"/>
      <c r="E5" s="242"/>
      <c r="F5" s="242"/>
      <c r="G5" s="242"/>
      <c r="H5" s="242"/>
      <c r="I5" s="242"/>
      <c r="J5" s="243"/>
      <c r="K5" s="244" t="s">
        <v>1190</v>
      </c>
      <c r="L5" s="245"/>
      <c r="M5" s="245"/>
      <c r="N5" s="245"/>
      <c r="O5" s="246" t="s">
        <v>1191</v>
      </c>
      <c r="P5" s="247"/>
    </row>
    <row r="6" spans="1:16" s="74" customFormat="1" ht="15" customHeight="1">
      <c r="A6" s="66" t="s">
        <v>1187</v>
      </c>
      <c r="B6" s="75" t="s">
        <v>1186</v>
      </c>
      <c r="C6" s="76" t="s">
        <v>1009</v>
      </c>
      <c r="D6" s="77" t="s">
        <v>1010</v>
      </c>
      <c r="E6" s="76" t="s">
        <v>1192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1193</v>
      </c>
      <c r="M6" s="80" t="s">
        <v>642</v>
      </c>
      <c r="N6" s="81" t="s">
        <v>1004</v>
      </c>
      <c r="O6" s="158" t="s">
        <v>1047</v>
      </c>
      <c r="P6" s="132" t="s">
        <v>1194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 t="str">
        <f>IF(SP_NORTE!B46="","*",SP_NORTE!B46)</f>
        <v>*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 t="str">
        <f>IF(SP_NORTE!B59="","*",SP_NORTE!B59)</f>
        <v>*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995</v>
      </c>
      <c r="D2" s="76" t="s">
        <v>997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 t="str">
        <f>IF(SP_NORTE!B46="","*",SP_NORTE!B46)</f>
        <v>*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 t="str">
        <f>IF(SP_NORTE!B59="","*",SP_NORTE!B59)</f>
        <v>*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2026-02-04T10:23:08Z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