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42" documentId="120_S{118792C3-22EF-5104-A093-F22BFE3913F3}" xr6:coauthVersionLast="47" xr6:coauthVersionMax="47" xr10:uidLastSave="{2B4E54E9-E9F8-43CE-839B-00FF113E6B9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D+1'!$A$2:$W$1051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2" i="15" l="1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4" i="1" a="1"/>
  <c r="R224" i="1"/>
  <c r="S224" i="1" a="1"/>
  <c r="S224" i="1"/>
  <c r="R225" i="1" a="1"/>
  <c r="R225" i="1"/>
  <c r="S225" i="1" a="1"/>
  <c r="S225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0" i="1" a="1"/>
  <c r="M220" i="1" s="1"/>
  <c r="L217" i="15" s="1"/>
  <c r="L220" i="1" a="1"/>
  <c r="L220" i="1" s="1"/>
  <c r="K217" i="15" s="1"/>
  <c r="A220" i="1"/>
  <c r="C220" i="1"/>
  <c r="F220" i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K218" i="15" s="1"/>
  <c r="M221" i="1" a="1"/>
  <c r="M221" i="1"/>
  <c r="L218" i="15" s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8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3" i="1" a="1"/>
  <c r="M223" i="1" s="1"/>
  <c r="L220" i="15" s="1"/>
  <c r="L223" i="1" a="1"/>
  <c r="L223" i="1" s="1"/>
  <c r="K220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8" i="1" a="1"/>
  <c r="M218" i="1" s="1"/>
  <c r="L215" i="15" s="1"/>
  <c r="L218" i="1" a="1"/>
  <c r="L218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8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8" i="1"/>
  <c r="R215" i="15" s="1"/>
  <c r="Q222" i="1"/>
  <c r="R219" i="15" s="1"/>
  <c r="Q223" i="1"/>
  <c r="R220" i="15" s="1"/>
  <c r="Q224" i="1"/>
  <c r="R221" i="15" s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8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U212" i="15" s="1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8" i="1"/>
  <c r="C218" i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67" i="10" s="1"/>
  <c r="AK218" i="1"/>
  <c r="AN218" i="1"/>
  <c r="BD218" i="1" s="1" a="1"/>
  <c r="BD218" i="1" s="1"/>
  <c r="AO218" i="1"/>
  <c r="M167" i="10" s="1"/>
  <c r="AP218" i="1"/>
  <c r="BQ218" i="1"/>
  <c r="BR218" i="1"/>
  <c r="K168" i="10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K221" i="15"/>
  <c r="L221" i="15"/>
  <c r="D221" i="15"/>
  <c r="E221" i="15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D222" i="15"/>
  <c r="E222" i="15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3" i="15" s="1"/>
  <c r="M1054" i="1" a="1"/>
  <c r="M1054" i="1" s="1"/>
  <c r="L1033" i="15" s="1"/>
  <c r="R1054" i="1" a="1"/>
  <c r="R1054" i="1" s="1"/>
  <c r="D1033" i="15" s="1"/>
  <c r="S1054" i="1" a="1"/>
  <c r="S1054" i="1" s="1"/>
  <c r="E1033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15" i="1" l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0" i="1"/>
  <c r="AM21" i="1"/>
  <c r="AM17" i="1"/>
  <c r="AM14" i="1"/>
  <c r="BP221" i="1"/>
  <c r="BP219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2" i="1" a="1"/>
  <c r="BB202" i="1" s="1"/>
  <c r="BB191" i="1" a="1"/>
  <c r="BB191" i="1" s="1"/>
  <c r="AM205" i="1"/>
  <c r="BB226" i="1" a="1"/>
  <c r="BB226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8" i="1" a="1"/>
  <c r="BB218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6" i="1" a="1"/>
  <c r="BC206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8" i="1"/>
  <c r="AL218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8" i="1" a="1"/>
  <c r="BC218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8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W212" i="15" s="1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<sst xmlns="http://schemas.openxmlformats.org/spreadsheetml/2006/main" count="5770" uniqueCount="1457">
  <si>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</si>
  <si>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</si>
  <si>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</si>
  <si>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</si>
  <si>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</si>
  <si>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</si>
  <si>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</si>
  <si>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</si>
  <si>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</si>
  <si>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</si>
  <si>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</si>
  <si>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</si>
  <si>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</si>
  <si>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</si>
  <si>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</si>
  <si>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</si>
  <si>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</si>
  <si>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</si>
  <si>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</si>
  <si>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</si>
  <si>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</si>
  <si>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</si>
  <si>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</si>
  <si>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</si>
  <si>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</si>
  <si>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</si>
  <si>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</si>
  <si>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</si>
  <si>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</si>
  <si>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</si>
  <si>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</si>
  <si>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</si>
  <si>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</si>
  <si>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</si>
  <si>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</si>
  <si>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</si>
  <si>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</si>
  <si>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</si>
  <si>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</si>
  <si>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</si>
  <si>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</si>
  <si>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</si>
  <si>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</si>
  <si>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</si>
  <si>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</si>
  <si>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</si>
  <si>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</si>
  <si>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</si>
  <si>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</si>
  <si>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</si>
  <si>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</si>
  <si>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</si>
  <si>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</si>
  <si>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</si>
  <si>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</si>
  <si>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</si>
  <si>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</si>
  <si>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</si>
  <si>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</si>
  <si>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</si>
  <si>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</si>
  <si>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</si>
  <si>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</si>
  <si>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</si>
  <si>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</si>
  <si>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</si>
  <si>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</si>
  <si>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</si>
  <si>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</si>
  <si>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</si>
  <si>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</si>
  <si>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</si>
  <si>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</si>
  <si>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</si>
  <si>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</si>
  <si>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</si>
  <si>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</si>
  <si>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</si>
  <si>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</si>
  <si>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</si>
  <si>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</si>
  <si>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</si>
  <si>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</si>
  <si>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</si>
  <si>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</si>
  <si>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</si>
  <si>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</si>
  <si>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</si>
  <si>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</si>
  <si>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</si>
  <si>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</si>
  <si>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</si>
  <si>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</si>
  <si>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</si>
  <si>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</si>
  <si>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</si>
  <si>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</si>
  <si>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</si>
  <si>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</si>
  <si>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</si>
  <si>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</si>
  <si>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</si>
  <si>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</si>
  <si>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</si>
  <si>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</si>
  <si>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</si>
  <si>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</si>
  <si>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</si>
  <si>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</si>
  <si>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</si>
  <si>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</si>
  <si>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</si>
  <si>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</si>
  <si>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</si>
  <si>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</si>
  <si>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</si>
  <si>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</si>
  <si>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</si>
  <si>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</si>
  <si>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</si>
  <si>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</si>
  <si>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</si>
  <si>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</si>
  <si>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</si>
  <si>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</si>
  <si>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</si>
  <si>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</si>
  <si>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</si>
  <si>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</si>
  <si>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</si>
  <si>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</si>
  <si>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</si>
  <si>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</si>
  <si>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</si>
  <si>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</si>
  <si>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</si>
  <si>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</si>
  <si>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</si>
  <si>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</si>
  <si>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</si>
  <si>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</si>
  <si>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</si>
  <si>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</si>
  <si>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</si>
  <si>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</si>
  <si>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</si>
  <si>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</si>
  <si>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</si>
  <si>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</si>
  <si>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</si>
  <si>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</si>
  <si>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</si>
  <si>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</si>
  <si>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</si>
  <si>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</si>
  <si>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</si>
  <si>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</si>
  <si>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</si>
  <si>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</si>
  <si>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</si>
  <si>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</si>
  <si>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</si>
  <si>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</si>
  <si>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</si>
  <si>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</si>
  <si>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</si>
  <si>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</si>
  <si>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</si>
  <si>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</si>
  <si>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</si>
  <si>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</si>
  <si>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</si>
  <si>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</si>
  <si>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</si>
  <si>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</si>
  <si>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</si>
  <si>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</si>
  <si>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</si>
  <si>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</si>
  <si>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</si>
  <si>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</si>
  <si>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</si>
  <si>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</si>
  <si>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</si>
  <si>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</si>
  <si>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</si>
  <si>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</si>
  <si>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</si>
  <si>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</si>
  <si>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</si>
  <si>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</si>
  <si>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</si>
  <si>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</si>
  <si>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</si>
  <si>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</si>
  <si>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</si>
  <si>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</si>
  <si>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</si>
  <si>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</si>
  <si>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</si>
  <si>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</si>
  <si>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</si>
  <si>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</si>
  <si>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</si>
  <si>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</si>
  <si>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</si>
  <si>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</si>
  <si>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</si>
  <si>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</si>
  <si>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</si>
  <si>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</si>
  <si>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</si>
  <si>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</si>
  <si>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</si>
  <si>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</si>
  <si>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</si>
  <si>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</si>
  <si>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</si>
  <si>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</si>
  <si>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</si>
  <si>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</si>
  <si>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</si>
  <si>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</si>
  <si>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</si>
  <si>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</si>
  <si>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</si>
  <si>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</si>
  <si>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</si>
  <si>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</si>
  <si>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</si>
  <si>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</si>
  <si>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</si>
  <si>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</si>
  <si>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</si>
  <si>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</si>
  <si>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</si>
  <si>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</si>
  <si>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</si>
  <si>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</si>
  <si>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</si>
  <si>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</si>
  <si>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</si>
  <si>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</si>
  <si>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</si>
  <si>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</si>
  <si>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</si>
  <si>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</si>
  <si>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</si>
  <si>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</si>
  <si>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</si>
  <si>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</si>
  <si>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</si>
  <si>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</si>
  <si>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</si>
  <si>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</si>
  <si>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</si>
  <si>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</si>
  <si>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</si>
  <si>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</si>
  <si>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</si>
  <si>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</si>
  <si>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</si>
  <si>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</si>
  <si>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</si>
  <si>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</si>
  <si>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</si>
  <si>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</si>
  <si>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</si>
  <si>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</si>
  <si>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</si>
  <si>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</si>
  <si>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</si>
  <si>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</si>
  <si>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</si>
  <si>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</si>
  <si>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</si>
  <si>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</si>
  <si>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</si>
  <si>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</si>
  <si>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</si>
  <si>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</si>
  <si>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</si>
  <si>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</si>
  <si>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</si>
  <si>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</si>
  <si>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</si>
  <si>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</si>
  <si>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</si>
  <si>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</si>
  <si>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</si>
  <si>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</si>
  <si>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</si>
  <si>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</si>
  <si>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</si>
  <si>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</si>
  <si>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</si>
  <si>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</si>
  <si>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</si>
  <si>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</si>
  <si>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</si>
  <si>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</si>
  <si>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</si>
  <si>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</si>
  <si>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</si>
  <si>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</si>
  <si>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</si>
  <si>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</si>
  <si>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</si>
  <si>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</si>
  <si>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</si>
  <si>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</si>
  <si>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</si>
  <si>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</si>
  <si>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</si>
  <si>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</si>
  <si>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</si>
  <si>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</si>
  <si>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</si>
  <si>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</si>
  <si>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</si>
  <si>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</si>
  <si>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</si>
  <si>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</si>
  <si>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</si>
  <si>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</si>
  <si>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</si>
  <si>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</si>
  <si>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</si>
  <si>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</si>
  <si>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</si>
  <si>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</si>
  <si>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</si>
  <si>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</si>
  <si>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</si>
  <si>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</si>
  <si>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</si>
  <si>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</si>
  <si>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</si>
  <si>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</si>
  <si>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</si>
  <si>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</si>
  <si>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</si>
  <si>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</si>
  <si>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</si>
  <si>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</si>
  <si>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</si>
  <si>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</si>
  <si>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</si>
  <si>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</si>
  <si>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</si>
  <si>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</si>
  <si>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</si>
  <si>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</si>
  <si>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</si>
  <si>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</si>
  <si>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</si>
  <si>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</si>
  <si>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</si>
  <si>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</si>
  <si>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</si>
  <si>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</si>
  <si>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</si>
  <si>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</si>
  <si>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</si>
  <si>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</si>
  <si>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</si>
  <si>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</si>
  <si>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</si>
  <si>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</si>
  <si>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</si>
  <si>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</si>
  <si>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</si>
  <si>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</si>
  <si>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</si>
  <si>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</si>
  <si>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</si>
  <si>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</si>
  <si>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</si>
  <si>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</si>
  <si>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</si>
  <si>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</si>
  <si>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</si>
  <si>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</si>
  <si>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</si>
  <si>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</si>
  <si>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</si>
  <si>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</si>
  <si>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</si>
  <si>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</si>
  <si>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</si>
  <si>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</si>
  <si>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</si>
  <si>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</si>
  <si>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</si>
  <si>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</si>
  <si>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</si>
  <si>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</si>
  <si>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</si>
  <si>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</si>
  <si>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</si>
  <si>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</si>
  <si>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</si>
  <si>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</si>
  <si>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</si>
  <si>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</si>
  <si>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</si>
  <si>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</si>
  <si>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</si>
  <si>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</si>
  <si>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</si>
  <si>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</si>
  <si>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</si>
  <si>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</si>
  <si>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</si>
  <si>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</si>
  <si>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</si>
  <si>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</si>
  <si>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</si>
  <si>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</si>
  <si>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</si>
  <si>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</si>
  <si>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</si>
  <si>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</si>
  <si>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</si>
  <si>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</si>
  <si>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</si>
  <si>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</si>
  <si>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</si>
  <si>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</si>
  <si>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</si>
  <si>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</si>
  <si>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</si>
  <si>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</si>
  <si>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</si>
  <si>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</si>
  <si>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</si>
  <si>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</si>
  <si>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</si>
  <si>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</si>
  <si>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</si>
  <si>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</si>
  <si>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</si>
  <si>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</si>
  <si>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</si>
  <si>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</si>
  <si>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</si>
  <si>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</si>
  <si>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</si>
  <si>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</si>
  <si>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</si>
  <si>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</si>
  <si>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</si>
  <si>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</si>
  <si>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</si>
  <si>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</si>
  <si>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</si>
  <si>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</si>
  <si>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</si>
  <si>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</si>
  <si>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</si>
  <si>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</si>
  <si>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</si>
  <si>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</si>
  <si>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</si>
  <si>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</si>
  <si>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</si>
  <si>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</si>
  <si>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</si>
  <si>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</si>
  <si>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</si>
  <si>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</si>
  <si>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</si>
  <si>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</si>
  <si>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</si>
  <si>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</si>
  <si>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</si>
  <si>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</si>
  <si>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</si>
  <si>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</si>
  <si>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</si>
  <si>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</si>
  <si>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</si>
  <si>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</si>
  <si>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</si>
  <si>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</si>
  <si>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</si>
  <si>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</si>
  <si>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</si>
  <si>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</si>
  <si>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</si>
  <si>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</si>
  <si>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</si>
  <si>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</si>
  <si>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</si>
  <si>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</si>
  <si>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</si>
  <si>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</si>
  <si>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</si>
  <si>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</si>
  <si>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</si>
  <si>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</si>
  <si>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</si>
  <si>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</si>
  <si>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</si>
  <si>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</si>
  <si>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</si>
  <si>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</si>
  <si>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</si>
  <si>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</si>
  <si>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</si>
  <si>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</si>
  <si>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</si>
  <si>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</si>
  <si>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</si>
  <si>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</si>
  <si>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</si>
  <si>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</si>
  <si>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</si>
  <si>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</si>
  <si>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</si>
  <si>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</si>
  <si>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</si>
  <si>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</si>
  <si>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</si>
  <si>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</si>
  <si>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</si>
  <si>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</si>
  <si>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</si>
  <si>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</si>
  <si>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</si>
  <si>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</si>
  <si>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</si>
  <si>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</si>
  <si>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</si>
  <si>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</si>
  <si>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</si>
  <si>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</si>
  <si>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</si>
  <si>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</si>
  <si>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</si>
  <si>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</si>
  <si>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</si>
  <si>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</si>
  <si>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</si>
  <si>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</si>
  <si>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</si>
  <si>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</si>
  <si>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</si>
  <si>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</si>
  <si>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</si>
  <si>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</si>
  <si>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</si>
  <si>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</si>
  <si>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</si>
  <si>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</si>
  <si>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</si>
  <si>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</si>
  <si>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</si>
  <si>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</si>
  <si>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</si>
  <si>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</si>
  <si>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</si>
  <si>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</si>
  <si>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</si>
  <si>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</si>
  <si>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</si>
  <si>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</si>
  <si>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</si>
  <si>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</si>
  <si>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</si>
  <si>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</si>
  <si>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</si>
  <si>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</si>
  <si>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</si>
  <si>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</si>
  <si>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</si>
  <si>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</si>
  <si>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</si>
  <si>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</si>
  <si>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</si>
  <si>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</si>
  <si>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</si>
  <si>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</si>
  <si>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</si>
  <si>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</si>
  <si>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</si>
  <si>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</si>
  <si>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</si>
  <si>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</si>
  <si>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</si>
  <si>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</si>
  <si>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</si>
  <si>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</si>
  <si>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</si>
  <si>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</si>
  <si>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</si>
  <si>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</si>
  <si>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</si>
  <si>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</si>
  <si>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</si>
  <si>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</si>
  <si>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</si>
  <si>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</si>
  <si>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</si>
  <si>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</si>
  <si>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</si>
  <si>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</si>
  <si>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</si>
  <si>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</si>
  <si>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</si>
  <si>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</si>
  <si>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</si>
  <si>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</si>
  <si>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</si>
  <si>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</si>
  <si>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</si>
  <si>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</si>
  <si>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</si>
  <si>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</si>
  <si>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</si>
  <si>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</si>
  <si>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</si>
  <si>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</si>
  <si>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</si>
  <si>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</si>
  <si>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</si>
  <si>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</si>
  <si>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</si>
  <si>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</si>
  <si>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</si>
  <si>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</si>
  <si>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</si>
  <si>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</si>
  <si>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</si>
  <si>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</si>
  <si>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</si>
  <si>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</si>
  <si>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</si>
  <si>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</si>
  <si>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</si>
  <si>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</si>
  <si>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</si>
  <si>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</si>
  <si>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</si>
  <si>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</si>
  <si>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</si>
  <si>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</si>
  <si>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</si>
  <si>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</si>
  <si>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</si>
  <si>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</si>
  <si>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</si>
  <si>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</si>
  <si>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</si>
  <si>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</si>
  <si>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</si>
  <si>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</si>
  <si>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</si>
  <si>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</si>
  <si>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</si>
  <si>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</si>
  <si>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</si>
  <si>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</si>
  <si>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</si>
  <si>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</si>
  <si>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</si>
  <si>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</si>
  <si>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</si>
  <si>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</si>
  <si>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</si>
  <si>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</si>
  <si>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</si>
  <si>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</si>
  <si>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</si>
  <si>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</si>
  <si>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</si>
  <si>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</si>
  <si>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</si>
  <si>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</si>
  <si>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</si>
  <si>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</si>
  <si>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</si>
  <si>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</si>
  <si>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</si>
  <si>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</si>
  <si>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</si>
  <si>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</si>
  <si>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</si>
  <si>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</si>
  <si>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</si>
  <si>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</si>
  <si>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</si>
  <si>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</si>
  <si>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</si>
  <si>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</si>
  <si>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</si>
  <si>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</si>
  <si>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</si>
  <si>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</si>
  <si>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</si>
  <si>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</si>
  <si>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</si>
  <si>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</si>
  <si>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</si>
  <si>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</si>
  <si>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</si>
  <si>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</si>
  <si>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</si>
  <si>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</si>
  <si>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</si>
  <si>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</si>
  <si>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</si>
  <si>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</si>
  <si>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</si>
  <si>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</si>
  <si>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</si>
  <si>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</si>
  <si>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</si>
  <si>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</si>
  <si>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</si>
  <si>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</si>
  <si>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</si>
  <si>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</si>
  <si>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</si>
  <si>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</si>
  <si>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</si>
  <si>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</si>
  <si>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</si>
  <si>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</si>
  <si>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</si>
  <si>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</si>
  <si>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</si>
  <si>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</si>
  <si>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</si>
  <si>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</si>
  <si>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</si>
  <si>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</si>
  <si>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</si>
  <si>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</si>
  <si>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</si>
  <si>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</si>
  <si>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</si>
  <si>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</si>
  <si>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</si>
  <si>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</si>
  <si>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</si>
  <si>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</si>
  <si>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</si>
  <si>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</si>
  <si>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</si>
  <si>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</si>
  <si>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</si>
  <si>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</si>
  <si>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</si>
  <si>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</si>
  <si>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</si>
  <si>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</si>
  <si>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</si>
  <si>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</si>
  <si>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</si>
  <si>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</si>
  <si>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</si>
  <si>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</si>
  <si>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</si>
  <si>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</si>
  <si>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</si>
  <si>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</si>
  <si>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</si>
  <si>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</si>
  <si>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</si>
  <si>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</si>
  <si>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</si>
  <si>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</si>
  <si>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</si>
  <si>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</si>
  <si>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</si>
  <si>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</si>
  <si>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</si>
  <si>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</si>
  <si>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</si>
  <si>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</si>
  <si>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</si>
  <si>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</si>
  <si>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</si>
  <si>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</si>
  <si>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</si>
  <si>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</si>
  <si>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</si>
  <si>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</si>
  <si>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</si>
  <si>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</si>
  <si>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</si>
  <si>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</si>
  <si>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</si>
  <si>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</si>
  <si>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</si>
  <si>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</si>
  <si>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</si>
  <si>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</si>
  <si>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</si>
  <si>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</si>
  <si>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</si>
  <si>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</si>
  <si>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</si>
  <si>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</si>
  <si>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</si>
  <si>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</si>
  <si>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</si>
  <si>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</si>
  <si>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</si>
  <si>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</si>
  <si>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</si>
  <si>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</si>
  <si>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</si>
  <si>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</si>
  <si>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</si>
  <si>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</si>
  <si>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</si>
  <si>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</si>
  <si>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</si>
  <si>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</si>
  <si>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</si>
  <si>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</si>
  <si>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</si>
  <si>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</si>
  <si>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</si>
  <si>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</si>
  <si>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</si>
  <si>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</si>
  <si>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</si>
  <si>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</si>
  <si>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</si>
  <si>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</si>
  <si>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</si>
  <si>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</si>
  <si>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</si>
  <si>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</si>
  <si>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</si>
  <si>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</si>
  <si>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</si>
  <si>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</si>
  <si>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</si>
  <si>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</si>
  <si>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</si>
  <si>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</si>
  <si>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</si>
  <si>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</si>
  <si>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</si>
  <si>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</si>
  <si>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</si>
  <si>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</si>
  <si>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</si>
  <si>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</si>
  <si>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</si>
  <si>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</si>
  <si>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</si>
  <si>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</si>
  <si>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</si>
  <si>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</si>
  <si>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</si>
  <si>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</si>
  <si>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</si>
  <si>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</si>
  <si>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</si>
  <si>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</si>
  <si>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</si>
  <si>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</si>
  <si>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</si>
  <si>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</si>
  <si>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</si>
  <si>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</si>
  <si>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</si>
  <si>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</si>
  <si>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</si>
  <si>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</si>
  <si>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</si>
  <si>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</si>
  <si>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</si>
  <si>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</si>
  <si>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</si>
  <si>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</si>
  <si>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</si>
  <si>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</si>
  <si>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</si>
  <si>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</si>
  <si>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</si>
  <si>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</si>
  <si>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</si>
  <si>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</si>
  <si>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</si>
  <si>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</si>
  <si>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</si>
  <si>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</si>
  <si>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</si>
  <si>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</si>
  <si>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</si>
  <si>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</si>
  <si>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</si>
  <si>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</si>
  <si>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</si>
  <si>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</si>
  <si>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</si>
  <si>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</si>
  <si>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</si>
  <si>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</si>
  <si>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</si>
  <si>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</si>
  <si>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</si>
  <si>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</si>
  <si>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</si>
  <si>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</si>
  <si>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</si>
  <si>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</si>
  <si>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</si>
  <si>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</si>
  <si>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</si>
  <si>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</si>
  <si>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</si>
  <si>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</si>
  <si>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</si>
  <si>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</si>
  <si>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</si>
  <si>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</si>
  <si>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</si>
  <si>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</si>
  <si>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</si>
  <si>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</si>
  <si>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</si>
  <si>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</si>
  <si>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</si>
  <si>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</si>
  <si>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</si>
  <si>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</si>
  <si>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</si>
  <si>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</si>
  <si>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</si>
  <si>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</si>
  <si>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</si>
  <si>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</si>
  <si>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</si>
  <si>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</si>
  <si>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</si>
  <si>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</si>
  <si>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</si>
  <si>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</si>
  <si>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</si>
  <si>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</si>
  <si>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</si>
  <si>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</si>
  <si>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</si>
  <si>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</si>
  <si>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</si>
  <si>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</si>
  <si>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</si>
  <si>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</si>
  <si>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</si>
  <si>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</si>
  <si>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</si>
  <si>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</si>
  <si>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</si>
  <si>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</si>
  <si>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</si>
  <si>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</si>
  <si>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</si>
  <si>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</si>
  <si>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</si>
  <si>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</si>
  <si>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</si>
  <si>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</si>
  <si>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</si>
  <si>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</si>
  <si>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</si>
  <si>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</si>
  <si>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</si>
  <si>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</si>
  <si>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</si>
  <si>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</si>
  <si>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</si>
  <si>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</si>
  <si>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</si>
  <si>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</si>
  <si>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</si>
  <si>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</si>
  <si>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</si>
  <si>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</si>
  <si>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</si>
  <si>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</si>
  <si>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</si>
  <si>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</si>
  <si>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</si>
  <si>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</si>
  <si>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</si>
  <si>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</si>
  <si>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</si>
  <si>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</si>
  <si>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</si>
  <si>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</si>
  <si>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</si>
  <si>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</si>
  <si>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</si>
  <si>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</si>
  <si>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</si>
  <si>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</si>
  <si>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</si>
  <si>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</si>
  <si>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</si>
  <si>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</si>
  <si>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</si>
  <si>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</si>
  <si>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</si>
  <si>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</si>
  <si>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</si>
  <si>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</si>
  <si>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</si>
  <si>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</si>
  <si>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</si>
  <si>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</si>
  <si>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</si>
  <si>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</si>
  <si>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</si>
  <si>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</si>
  <si>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</si>
  <si>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</si>
  <si>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</si>
  <si>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</si>
  <si>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</si>
  <si>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</si>
  <si>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</si>
  <si>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</si>
  <si>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</si>
  <si>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</si>
  <si>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</si>
  <si>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</si>
  <si>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</si>
  <si>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</si>
  <si>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</si>
  <si>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</si>
  <si>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</si>
  <si>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</si>
  <si>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</si>
  <si>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</si>
  <si>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</si>
  <si>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</si>
  <si>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</si>
  <si>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</si>
  <si>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</si>
  <si>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</si>
  <si>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</si>
  <si>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</si>
  <si>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</si>
  <si>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</si>
  <si>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</si>
  <si>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</si>
  <si>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</si>
  <si>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</si>
  <si>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</si>
  <si>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</si>
  <si>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</si>
  <si>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</si>
  <si>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</si>
  <si>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</si>
  <si>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</si>
  <si>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</si>
  <si>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</si>
  <si>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</si>
  <si>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</si>
  <si>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</si>
  <si>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</si>
  <si>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</si>
  <si>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</si>
  <si>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</si>
  <si>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</si>
  <si>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</si>
  <si>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</si>
  <si>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</si>
  <si>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</si>
  <si>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</si>
  <si>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</si>
  <si>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</si>
  <si>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</si>
  <si>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</si>
  <si>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</si>
  <si>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</si>
  <si>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</si>
  <si>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</si>
  <si>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</si>
  <si>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</si>
  <si>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</si>
  <si>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</si>
  <si>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</si>
  <si>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</si>
  <si>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</si>
  <si>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</si>
  <si>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</si>
  <si>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</si>
  <si>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</si>
  <si>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</si>
  <si>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</si>
  <si>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</si>
  <si>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</si>
  <si>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</si>
  <si>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</si>
  <si>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</si>
  <si>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</si>
  <si>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</si>
  <si>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</si>
  <si>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</si>
  <si>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</si>
  <si>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</si>
  <si>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</si>
  <si>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</si>
  <si>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</si>
  <si>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</si>
  <si>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</si>
  <si>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</si>
  <si>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</si>
  <si>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</si>
  <si>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</si>
  <si>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</si>
  <si>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</si>
  <si>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</si>
  <si>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</si>
  <si>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</si>
  <si>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</si>
  <si>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</si>
  <si>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</si>
  <si>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</si>
  <si>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</si>
  <si>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</si>
  <si>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</si>
  <si>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</si>
  <si>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</si>
  <si>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</si>
  <si>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</si>
  <si>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</si>
  <si>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</si>
  <si>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</si>
  <si>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</si>
  <si>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</si>
  <si>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</si>
  <si>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</si>
  <si>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</si>
  <si>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</si>
  <si>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</si>
  <si>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</si>
  <si>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</si>
  <si>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</si>
  <si>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</si>
  <si>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</si>
  <si>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</si>
  <si>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</si>
  <si>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</si>
  <si>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</si>
  <si>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</si>
  <si>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</si>
  <si>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</si>
  <si>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</si>
  <si>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</si>
  <si>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</si>
  <si>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</si>
  <si>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</si>
  <si>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</si>
  <si>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</si>
  <si>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</si>
  <si>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</si>
  <si>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</si>
  <si>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</si>
  <si>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</si>
  <si>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</si>
  <si>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</si>
  <si>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</si>
  <si>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</si>
  <si>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</si>
  <si>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</si>
  <si>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</si>
  <si>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</si>
  <si>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</si>
  <si>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</si>
  <si>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</si>
  <si>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</si>
  <si>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</si>
  <si>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</si>
  <si>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</si>
  <si>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</si>
  <si>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</si>
  <si>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</si>
  <si>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</si>
  <si>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</si>
  <si>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</si>
  <si>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</si>
  <si>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</si>
  <si>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</si>
  <si>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</si>
  <si>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</si>
  <si>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</si>
  <si>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</si>
  <si>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</si>
  <si>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</si>
  <si>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</si>
  <si>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</si>
  <si>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</si>
  <si>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</si>
  <si>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</si>
  <si>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</si>
  <si>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</si>
  <si>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</si>
  <si>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</si>
  <si>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</si>
  <si>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</si>
  <si>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</si>
  <si>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</si>
  <si>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</si>
  <si>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</si>
  <si>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</si>
  <si>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</si>
  <si>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</si>
  <si>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</si>
  <si>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</si>
  <si>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</si>
  <si>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</si>
  <si>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</si>
  <si>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</si>
  <si>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</si>
  <si>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</si>
  <si>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</si>
  <si>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</si>
  <si>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</si>
  <si>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</si>
  <si>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</si>
  <si>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</si>
  <si>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</si>
  <si>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</si>
  <si>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</si>
  <si>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</si>
  <si>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</si>
  <si>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</si>
  <si>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</si>
  <si>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</si>
  <si>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</si>
  <si>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</si>
  <si>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</si>
  <si>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</si>
  <si>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</si>
  <si>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</si>
  <si>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</si>
  <si>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</si>
  <si>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</si>
  <si>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</si>
  <si>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</si>
  <si>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</si>
  <si>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</si>
  <si>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</si>
  <si>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</si>
  <si>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</si>
  <si>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</si>
  <si>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</si>
  <si>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</si>
  <si>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</si>
  <si>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</si>
  <si>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</si>
  <si>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</si>
  <si>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</si>
  <si>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</si>
  <si>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</si>
  <si>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</si>
  <si>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</si>
  <si>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</si>
  <si>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</si>
  <si>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</si>
  <si>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</si>
  <si>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</si>
  <si>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</si>
  <si>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</si>
  <si>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</si>
  <si>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</si>
  <si>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</si>
  <si>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</si>
  <si>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</si>
  <si>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</si>
  <si>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</si>
  <si>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</si>
  <si>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</si>
  <si>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</si>
  <si>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</si>
  <si>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</si>
  <si>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</si>
  <si>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</si>
  <si>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</si>
  <si>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</si>
  <si>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</si>
  <si>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</si>
  <si>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</si>
  <si>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</si>
  <si>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</si>
  <si>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</si>
  <si>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</si>
  <si>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</si>
  <si>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</si>
  <si>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</si>
  <si>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</si>
  <si>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</si>
  <si>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</si>
  <si>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</si>
  <si>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</si>
  <si>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</si>
  <si>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</si>
  <si>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</si>
  <si>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</si>
  <si>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</si>
  <si>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</si>
  <si>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</si>
  <si>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</si>
  <si>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</si>
  <si>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</si>
  <si>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</si>
  <si>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</si>
  <si>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</si>
  <si>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</si>
  <si>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</si>
  <si>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</si>
  <si>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</si>
  <si>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</si>
  <si>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</si>
  <si>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</si>
  <si>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</si>
  <si>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</si>
  <si>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</si>
  <si>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</si>
  <si>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</si>
  <si>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</si>
  <si>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</si>
  <si>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</si>
  <si>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</si>
  <si>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</si>
  <si>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</si>
  <si>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</si>
  <si>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</si>
  <si>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</si>
  <si>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</si>
  <si>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</si>
  <si>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</si>
  <si>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</si>
  <si>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</si>
  <si>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</si>
  <si>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</si>
  <si>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</si>
  <si>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</si>
  <si>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</si>
  <si>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</si>
  <si>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</si>
  <si>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</si>
  <si>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</si>
  <si>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</si>
  <si>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</si>
  <si>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</si>
  <si>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</si>
  <si>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</si>
  <si>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</si>
  <si>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</si>
  <si>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</si>
  <si>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</si>
  <si>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</si>
  <si>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</si>
  <si>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</si>
  <si>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</si>
  <si>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</si>
  <si>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</si>
  <si>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</si>
  <si>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</si>
  <si>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</si>
  <si>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</si>
  <si>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</si>
  <si>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</si>
  <si>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</si>
  <si>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</si>
  <si>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</si>
  <si>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</si>
  <si>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</si>
  <si>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</si>
  <si>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</si>
  <si>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</si>
  <si>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</si>
  <si>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</si>
  <si>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</si>
  <si>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</si>
  <si>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</si>
  <si>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</si>
  <si>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</si>
  <si>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</si>
  <si>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</si>
  <si>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</si>
  <si>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</si>
  <si>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08:50h - Licença as 10:29h deslocando pro km de trabalho</t>
  </si>
  <si>
    <t>MC1 as 08:02 - Negado as 08:27h - sem faixa</t>
  </si>
  <si>
    <t>MC1 as 08:09h - sem faixa no momento, verificar após as 13h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</si>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</sst>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tabSelected="1" zoomScaleNormal="100" workbookViewId="0">
      <pane xSplit="5" topLeftCell="BE1" activePane="topRight" state="frozen"/>
      <selection pane="topRight" activeCell="BI1055" sqref="BI10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1370</v>
      </c>
      <c r="BJ192" s="16" t="s">
        <v>1371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1372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1373</v>
      </c>
      <c r="BJ193" s="16" t="s">
        <v>1373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1374</v>
      </c>
      <c r="BJ194" s="16" t="s">
        <v>1374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1375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1376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1377</v>
      </c>
      <c r="BJ195" s="16" t="s">
        <v>1378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1379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1380</v>
      </c>
      <c r="BJ197" s="16" t="s">
        <v>1381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1382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1383</v>
      </c>
      <c r="BJ198" s="16" t="s">
        <v>1383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1384</v>
      </c>
      <c r="BJ199" s="16" t="s">
        <v>1384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1385</v>
      </c>
      <c r="W200" s="104" t="s">
        <v>452</v>
      </c>
      <c r="X200" s="129" t="s">
        <v>455</v>
      </c>
      <c r="Y200" s="104"/>
      <c r="Z200" s="189" t="s">
        <v>1386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1387</v>
      </c>
      <c r="BJ200" s="16" t="s">
        <v>1387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1388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1389</v>
      </c>
      <c r="BJ201" s="16" t="s">
        <v>1389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1390</v>
      </c>
      <c r="BJ202" s="16" t="s">
        <v>1390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 t="s">
        <v>1391</v>
      </c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1392</v>
      </c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1393</v>
      </c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1394</v>
      </c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1395</v>
      </c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1397</v>
      </c>
      <c r="M209" s="127" t="s">
        <v>1398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1399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/>
      <c r="BH209" s="16"/>
      <c r="BI209" s="16" t="s">
        <v>1400</v>
      </c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258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259" t="s">
        <v>638</v>
      </c>
      <c r="F215" s="142" t="str">
        <f>IF(D215="","*",VLOOKUP(E215,BS_ATIVIDADE[],3,FALSE))</f>
        <v>OUTROS</v>
      </c>
      <c r="G215" s="188" t="s">
        <v>1401</v>
      </c>
      <c r="H215" s="188" t="s">
        <v>414</v>
      </c>
      <c r="I215" s="260">
        <v>73</v>
      </c>
      <c r="J215" s="260">
        <v>300</v>
      </c>
      <c r="K215" s="105">
        <v>421</v>
      </c>
      <c r="L215" s="127" t="s">
        <v>1402</v>
      </c>
      <c r="M215" s="127" t="s">
        <v>1403</v>
      </c>
      <c r="N215" s="106">
        <v>0.33333333333333331</v>
      </c>
      <c r="O215" s="106">
        <v>4.1666666666666664E-2</v>
      </c>
      <c r="P215" s="105">
        <v>1</v>
      </c>
      <c r="Q215" s="261" t="str">
        <f>IF(E215=0, "*", IFERROR(_xlfn.XLOOKUP(E215, BS_ATIVIDADE[ATIVIDADE], BS_ATIVIDADE[UNIDADE]), "*"))</f>
        <v>BINÁRIO</v>
      </c>
      <c r="R215" s="262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26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1404</v>
      </c>
      <c r="W215" s="104" t="s">
        <v>452</v>
      </c>
      <c r="X215" s="129"/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263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264">
        <f>IF(BS_CONTROLE[[#This Row],[SUB]]=0, "-", BS_CONTROLE[[#This Row],[SUB]])</f>
        <v>73</v>
      </c>
      <c r="AO215" s="105">
        <f>BS_CONTROLE[[#This Row],[KM - Inicio]]</f>
        <v>300</v>
      </c>
      <c r="AP215" s="264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265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26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/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/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 t="shared" si="11"/>
        <v>V8846069</v>
      </c>
      <c r="B218" s="102">
        <v>46069</v>
      </c>
      <c r="C218" s="134">
        <f>IF(BS_CONTROLE[[#This Row],[DATA]]="","",WEEKNUM(BS_CONTROLE[[#This Row],[DATA]]))</f>
        <v>8</v>
      </c>
      <c r="D218" s="180" t="s">
        <v>832</v>
      </c>
      <c r="E218" s="126" t="s">
        <v>729</v>
      </c>
      <c r="F218" s="142" t="str">
        <f>IF(D218="","*",VLOOKUP(E218,BS_ATIVIDADE[],3,FALSE))</f>
        <v>MECANIZAÇÃO - SOCADORA</v>
      </c>
      <c r="G218" s="207" t="s">
        <v>1065</v>
      </c>
      <c r="H218" s="207" t="s">
        <v>1065</v>
      </c>
      <c r="I218" s="105">
        <v>73</v>
      </c>
      <c r="J218" s="105">
        <v>153.80000000000001</v>
      </c>
      <c r="K218" s="105">
        <v>151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8" s="188">
        <v>0.375</v>
      </c>
      <c r="O218" s="106">
        <v>8.3333333333333329E-2</v>
      </c>
      <c r="P218" s="105">
        <v>510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1062</v>
      </c>
      <c r="V218" s="151" t="s">
        <v>1279</v>
      </c>
      <c r="W218" s="104" t="s">
        <v>452</v>
      </c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ZPN2</v>
      </c>
      <c r="AK218" s="30" t="str">
        <f>BS_CONTROLE[[#This Row],[Local - Encerramento]]</f>
        <v>ZPN2</v>
      </c>
      <c r="AL218" s="105" t="str">
        <f>IF(BS_CONTROLE[[#This Row],[Entre - Estações]]=0, "-", BS_CONTROLE[[#This Row],[Entre - Estações]])</f>
        <v>ZCV-ZCT</v>
      </c>
      <c r="AM218" s="105" t="str">
        <f>IF(BS_CONTROLE[[#This Row],[SB]]=0, "-", BS_CONTROLE[[#This Row],[SB]])</f>
        <v>152ZCT</v>
      </c>
      <c r="AN218" s="105">
        <f>IF(BS_CONTROLE[[#This Row],[SUB]]=0, "-", BS_CONTROLE[[#This Row],[SUB]])</f>
        <v>73</v>
      </c>
      <c r="AO218" s="105">
        <f>BS_CONTROLE[[#This Row],[KM - Inicio]]</f>
        <v>153.80000000000001</v>
      </c>
      <c r="AP218" s="105">
        <f>BS_CONTROLE[[#This Row],[KM - Inicio]]</f>
        <v>153.80000000000001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 hidden="1">
      <c r="A219" s="45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/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126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105">
        <f>IF(BS_CONTROLE[[#This Row],[SUB]]=0, "-", BS_CONTROLE[[#This Row],[SUB]])</f>
        <v>73</v>
      </c>
      <c r="AO219" s="105">
        <f>BS_CONTROLE[[#This Row],[KM - Inicio]]</f>
        <v>54.8</v>
      </c>
      <c r="AP219" s="105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105">
        <f>IF(BS_CONTROLE[[#This Row],[SUB]]=0, "-", BS_CONTROLE[[#This Row],[SUB]])</f>
        <v>73</v>
      </c>
      <c r="AO220" s="105">
        <f>BS_CONTROLE[[#This Row],[KM - Inicio]]</f>
        <v>46.7</v>
      </c>
      <c r="AP220" s="105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127">
        <v>73</v>
      </c>
      <c r="J221" s="127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1405</v>
      </c>
      <c r="W221" s="104" t="s">
        <v>452</v>
      </c>
      <c r="X221" s="129"/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105">
        <f>IF(BS_CONTROLE[[#This Row],[SUB]]=0, "-", BS_CONTROLE[[#This Row],[SUB]])</f>
        <v>73</v>
      </c>
      <c r="AO221" s="105">
        <f>BS_CONTROLE[[#This Row],[KM - Inicio]]</f>
        <v>41.9</v>
      </c>
      <c r="AP221" s="105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1406</v>
      </c>
      <c r="V222" s="151" t="s">
        <v>1147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/>
      <c r="M224" s="127"/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5"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6">IF(BM238="","",SUBSTITUTE(BL238," ","")&amp;SUBSTITUTE(BM238," ",""))</f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ref="A253:A316" si="17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8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9">IF(BM253="","",SUBSTITUTE(BL253," ","")&amp;SUBSTITUTE(BM253," ",""))</f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ref="A317:A380" si="20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21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2">IF(BM317="","",SUBSTITUTE(BL317," ","")&amp;SUBSTITUTE(BM317," ",""))</f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ref="A381:A444" si="23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4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5">IF(BM381="","",SUBSTITUTE(BL381," ","")&amp;SUBSTITUTE(BM381," ",""))</f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ref="A445:A508" si="26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7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8">IF(BM445="","",SUBSTITUTE(BL445," ","")&amp;SUBSTITUTE(BM445," ",""))</f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ref="A509:A572" si="29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30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31">IF(BM509="","",SUBSTITUTE(BL509," ","")&amp;SUBSTITUTE(BM509," ",""))</f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ref="A573:A636" si="32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3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4">IF(BM573="","",SUBSTITUTE(BL573," ","")&amp;SUBSTITUTE(BM573," ",""))</f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ref="A637:A700" si="35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6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7">IF(BM637="","",SUBSTITUTE(BL637," ","")&amp;SUBSTITUTE(BM637," ",""))</f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ref="A701:A764" si="38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9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40">IF(BM701="","",SUBSTITUTE(BL701," ","")&amp;SUBSTITUTE(BM701," ",""))</f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ref="A765:A828" si="41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2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3">IF(BM765="","",SUBSTITUTE(BL765," ","")&amp;SUBSTITUTE(BM765," ",""))</f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ref="A829:A892" si="44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5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6">IF(BM829="","",SUBSTITUTE(BL829," ","")&amp;SUBSTITUTE(BM829," ",""))</f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ref="A893:A956" si="47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8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9">IF(BM893="","",SUBSTITUTE(BL893," ","")&amp;SUBSTITUTE(BM893," ",""))</f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ref="A957:A1020" si="50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51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2">IF(BM957="","",SUBSTITUTE(BL957," ","")&amp;SUBSTITUTE(BM957," ",""))</f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ref="A1021:A1054" si="53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4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5">IF(BM1021="","",SUBSTITUTE(BL1021," ","")&amp;SUBSTITUTE(BM1021," ",""))</f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4">
    <cfRule type="expression" dxfId="186" priority="54471">
      <formula>#REF!=1</formula>
    </cfRule>
  </conditionalFormatting>
  <conditionalFormatting sqref="T6:T1054 BD6:BD1054 AX6:AX1054">
    <cfRule type="cellIs" dxfId="185" priority="54455" operator="equal">
      <formula>"ERRO"</formula>
    </cfRule>
  </conditionalFormatting>
  <conditionalFormatting sqref="BP6:BP1054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4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4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4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4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E6:E1054 AH6:AH1054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1407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1408</v>
      </c>
      <c r="C4" s="161" t="s">
        <v>1409</v>
      </c>
      <c r="D4" s="161" t="s">
        <v>1410</v>
      </c>
      <c r="E4" s="161" t="s">
        <v>1411</v>
      </c>
      <c r="F4" s="161" t="s">
        <v>4</v>
      </c>
      <c r="G4" s="161" t="s">
        <v>1412</v>
      </c>
    </row>
    <row r="5" spans="2:7">
      <c r="B5" s="162" t="s">
        <v>1413</v>
      </c>
      <c r="C5" s="162">
        <v>257068</v>
      </c>
      <c r="D5" s="162" t="s">
        <v>1414</v>
      </c>
      <c r="E5" s="162" t="s">
        <v>1415</v>
      </c>
      <c r="F5" s="162" t="s">
        <v>1415</v>
      </c>
      <c r="G5" s="163">
        <v>46296</v>
      </c>
    </row>
    <row r="6" spans="2:7">
      <c r="B6" s="162" t="s">
        <v>1416</v>
      </c>
      <c r="C6" s="162" t="s">
        <v>624</v>
      </c>
      <c r="D6" s="162" t="s">
        <v>624</v>
      </c>
      <c r="E6" s="162" t="s">
        <v>624</v>
      </c>
      <c r="F6" s="162" t="s">
        <v>1417</v>
      </c>
      <c r="G6" s="163" t="s">
        <v>624</v>
      </c>
    </row>
    <row r="7" spans="2:7">
      <c r="B7" s="162" t="s">
        <v>1418</v>
      </c>
      <c r="C7" s="162">
        <v>257472</v>
      </c>
      <c r="D7" s="162" t="s">
        <v>1419</v>
      </c>
      <c r="E7" s="162" t="s">
        <v>1420</v>
      </c>
      <c r="F7" s="162" t="s">
        <v>1420</v>
      </c>
      <c r="G7" s="163">
        <v>45992</v>
      </c>
    </row>
    <row r="8" spans="2:7">
      <c r="B8" s="162" t="s">
        <v>1421</v>
      </c>
      <c r="C8" s="162">
        <v>260307</v>
      </c>
      <c r="D8" s="162" t="s">
        <v>1422</v>
      </c>
      <c r="E8" s="162" t="s">
        <v>1423</v>
      </c>
      <c r="F8" s="162" t="s">
        <v>1420</v>
      </c>
      <c r="G8" s="163">
        <v>46082</v>
      </c>
    </row>
    <row r="9" spans="2:7">
      <c r="B9" s="162" t="s">
        <v>1424</v>
      </c>
      <c r="C9" s="162">
        <v>333033</v>
      </c>
      <c r="D9" s="162" t="s">
        <v>1425</v>
      </c>
      <c r="E9" s="162" t="s">
        <v>1417</v>
      </c>
      <c r="F9" s="162" t="s">
        <v>1426</v>
      </c>
      <c r="G9" s="162" t="s">
        <v>624</v>
      </c>
    </row>
    <row r="10" spans="2:7">
      <c r="B10" s="162" t="s">
        <v>1427</v>
      </c>
      <c r="C10" s="162">
        <v>263576</v>
      </c>
      <c r="D10" s="162" t="s">
        <v>1428</v>
      </c>
      <c r="E10" s="162" t="s">
        <v>1417</v>
      </c>
      <c r="F10" s="162" t="s">
        <v>1417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1429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1430</v>
      </c>
      <c r="E3" s="200" t="s">
        <v>1431</v>
      </c>
      <c r="F3" s="200" t="s">
        <v>1432</v>
      </c>
      <c r="G3" s="200" t="s">
        <v>1433</v>
      </c>
      <c r="H3" s="200" t="s">
        <v>1434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1435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1436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1437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1"/>
  <sheetViews>
    <sheetView workbookViewId="0">
      <selection sqref="A1:T22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1438</v>
      </c>
      <c r="V1" s="250"/>
      <c r="W1" s="250"/>
    </row>
    <row r="2" spans="1:23" ht="15" customHeight="1">
      <c r="A2" s="87" t="s">
        <v>1439</v>
      </c>
      <c r="B2" s="87" t="s">
        <v>1440</v>
      </c>
      <c r="C2" s="87" t="s">
        <v>442</v>
      </c>
      <c r="D2" s="88" t="s">
        <v>1011</v>
      </c>
      <c r="E2" s="88" t="s">
        <v>4</v>
      </c>
      <c r="F2" s="88" t="s">
        <v>1441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1442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ZEB-ZCZ</v>
      </c>
      <c r="F215" s="145">
        <f>IF(SP_NORTE!B218="","*",SP_NORTE!B218)</f>
        <v>46069</v>
      </c>
      <c r="G215" s="145" t="str">
        <f>IF(SP_NORTE!D218="","*",SP_NORTE!D218)</f>
        <v>V88</v>
      </c>
      <c r="H215" s="145" t="str">
        <f>IF(SP_NORTE!E218="","*",SP_NORTE!E218)</f>
        <v>MECANIZAÇÃO - SOCADORA</v>
      </c>
      <c r="I215" s="145" t="str">
        <f>IF(SP_NORTE!G218="","*",SP_NORTE!G218)</f>
        <v>ZPN2</v>
      </c>
      <c r="J215" s="145" t="str">
        <f>IF(SP_NORTE!H218="","*",SP_NORTE!H218)</f>
        <v>ZPN2</v>
      </c>
      <c r="K215" s="138" t="str">
        <f>IF(SP_NORTE!L218="","*",SP_NORTE!L218)</f>
        <v>ZCV-ZCT</v>
      </c>
      <c r="L215" s="138" t="str">
        <f>IF(SP_NORTE!M218="","*",SP_NORTE!M218)</f>
        <v>152ZCT</v>
      </c>
      <c r="M215" s="139">
        <f>IF(SP_NORTE!I218="","*",SP_NORTE!I218)</f>
        <v>73</v>
      </c>
      <c r="N215" s="144">
        <f>IF(SP_NORTE!J218="","*",SP_NORTE!J218)</f>
        <v>153.80000000000001</v>
      </c>
      <c r="O215" s="144">
        <f>IF(SP_NORTE!K218="","*",SP_NORTE!K218)</f>
        <v>151</v>
      </c>
      <c r="P215" s="143">
        <f>IF(SP_NORTE!N218="","*",SP_NORTE!N218)</f>
        <v>0.375</v>
      </c>
      <c r="Q215" s="143">
        <f>IF(SP_NORTE!O218="","*",SP_NORTE!O218)</f>
        <v>8.3333333333333329E-2</v>
      </c>
      <c r="R215" s="145" t="str">
        <f>IF(SP_NORTE!P218="","*",CONCATENATE(SP_NORTE!P218," ",SP_NORTE!Q218))</f>
        <v>510 M</v>
      </c>
      <c r="S215" s="145" t="str">
        <f>IF(SP_NORTE!U218="","*",SP_NORTE!U218)</f>
        <v>Antonioni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V40</v>
      </c>
      <c r="H216" s="145" t="str">
        <f>IF(SP_NORTE!E219="","*",SP_NORTE!E219)</f>
        <v>MODERNIZAÇÃO - SOCADORA</v>
      </c>
      <c r="I216" s="145" t="str">
        <f>IF(SP_NORTE!G219="","*",SP_NORTE!G219)</f>
        <v>K58K592</v>
      </c>
      <c r="J216" s="145" t="str">
        <f>IF(SP_NORTE!H219="","*",SP_NORTE!H219)</f>
        <v>K58K592</v>
      </c>
      <c r="K216" s="138" t="str">
        <f>IF(SP_NORTE!L219="","*",SP_NORTE!L219)</f>
        <v>ZDG-ZTN</v>
      </c>
      <c r="L216" s="138" t="str">
        <f>IF(SP_NORTE!M219="","*",SP_NORTE!M219)</f>
        <v>ZDG2/ZDGPAT2</v>
      </c>
      <c r="M216" s="139">
        <f>IF(SP_NORTE!I219="","*",SP_NORTE!I219)</f>
        <v>73</v>
      </c>
      <c r="N216" s="144">
        <f>IF(SP_NORTE!J219="","*",SP_NORTE!J219)</f>
        <v>54.8</v>
      </c>
      <c r="O216" s="144">
        <f>IF(SP_NORTE!K219="","*",SP_NORTE!K219)</f>
        <v>52</v>
      </c>
      <c r="P216" s="143">
        <f>IF(SP_NORTE!N219="","*",SP_NORTE!N219)</f>
        <v>0.33333333333333331</v>
      </c>
      <c r="Q216" s="143">
        <f>IF(SP_NORTE!O219="","*",SP_NORTE!O219)</f>
        <v>6.9444444444444447E-4</v>
      </c>
      <c r="R216" s="145" t="str">
        <f>IF(SP_NORTE!P219="","*",CONCATENATE(SP_NORTE!P219," ",SP_NORTE!Q219))</f>
        <v>1792 M</v>
      </c>
      <c r="S216" s="145" t="str">
        <f>IF(SP_NORTE!U219="","*",SP_NORTE!U219)</f>
        <v>Luiz Granado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MAURO TP-868)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ZMA-ZDG</v>
      </c>
      <c r="L217" s="138" t="str">
        <f>IF(SP_NORTE!M220="","*",SP_NORTE!M220)</f>
        <v>ZMAK47</v>
      </c>
      <c r="M217" s="139">
        <f>IF(SP_NORTE!I220="","*",SP_NORTE!I220)</f>
        <v>73</v>
      </c>
      <c r="N217" s="144">
        <f>IF(SP_NORTE!J220="","*",SP_NORTE!J220)</f>
        <v>46.7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WAGNER (TP-58)</v>
      </c>
      <c r="H218" s="145" t="str">
        <f>IF(SP_NORTE!E221="","*",SP_NORTE!E221)</f>
        <v>MODERNIZAÇÃO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ZMA</v>
      </c>
      <c r="L218" s="138" t="str">
        <f>IF(SP_NORTE!M221="","*",SP_NORTE!M221)</f>
        <v>ZMA1</v>
      </c>
      <c r="M218" s="139">
        <f>IF(SP_NORTE!I221="","*",SP_NORTE!I221)</f>
        <v>73</v>
      </c>
      <c r="N218" s="144">
        <f>IF(SP_NORTE!J221="","*",SP_NORTE!J221)</f>
        <v>41.9</v>
      </c>
      <c r="O218" s="144" t="str">
        <f>IF(SP_NORTE!K221="","*",SP_NORTE!K221)</f>
        <v>-</v>
      </c>
      <c r="P218" s="143">
        <f>IF(SP_NORTE!N221="","*",SP_NORTE!N221)</f>
        <v>0.33333333333333331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Luiz Granado</v>
      </c>
      <c r="T218" s="145" t="str">
        <f>IF(SP_NORTE!V221="","*",SP_NORTE!V221)</f>
        <v>Execução de solda - Condicionado à temperatura (ZMA1)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ANTONIO (TF-681)</v>
      </c>
      <c r="H219" s="145" t="str">
        <f>IF(SP_NORTE!E222="","*",SP_NORTE!E222)</f>
        <v>PDM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ZZR-ZDZ</v>
      </c>
      <c r="L219" s="138" t="str">
        <f>IF(SP_NORTE!M222="","*",SP_NORTE!M222)</f>
        <v>K10K14</v>
      </c>
      <c r="M219" s="139">
        <f>IF(SP_NORTE!I222="","*",SP_NORTE!I222)</f>
        <v>73</v>
      </c>
      <c r="N219" s="144">
        <f>IF(SP_NORTE!J222="","*",SP_NORTE!J222)</f>
        <v>11.2</v>
      </c>
      <c r="O219" s="144" t="str">
        <f>IF(SP_NORTE!K222="","*",SP_NORTE!K222)</f>
        <v>-</v>
      </c>
      <c r="P219" s="143">
        <f>IF(SP_NORTE!N222="","*",SP_NORTE!N222)</f>
        <v>0.375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Gabriele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IF(SP_NORTE!X223="","*",SP_NORTE!X223)</f>
        <v>*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ZRX-ZTI</v>
      </c>
      <c r="F220" s="145">
        <f>IF(SP_NORTE!B223="","*",SP_NORTE!B223)</f>
        <v>46069</v>
      </c>
      <c r="G220" s="145" t="str">
        <f>IF(SP_NORTE!D223="","*",SP_NORTE!D223)</f>
        <v>V83</v>
      </c>
      <c r="H220" s="145" t="str">
        <f>IF(SP_NORTE!E223="","*",SP_NORTE!E223)</f>
        <v>MECANIZAÇÃO - SOCADORA</v>
      </c>
      <c r="I220" s="145" t="str">
        <f>IF(SP_NORTE!G223="","*",SP_NORTE!G223)</f>
        <v>ZIQ2</v>
      </c>
      <c r="J220" s="145" t="str">
        <f>IF(SP_NORTE!H223="","*",SP_NORTE!H223)</f>
        <v>ZIQ2</v>
      </c>
      <c r="K220" s="138" t="str">
        <f>IF(SP_NORTE!L223="","*",SP_NORTE!L223)</f>
        <v>ZRQ-ZQX</v>
      </c>
      <c r="L220" s="138" t="str">
        <f>IF(SP_NORTE!M223="","*",SP_NORTE!M223)</f>
        <v>139ZQX1</v>
      </c>
      <c r="M220" s="139">
        <f>IF(SP_NORTE!I223="","*",SP_NORTE!I223)</f>
        <v>70</v>
      </c>
      <c r="N220" s="144">
        <f>IF(SP_NORTE!J223="","*",SP_NORTE!J223)</f>
        <v>139.19999999999999</v>
      </c>
      <c r="O220" s="144">
        <f>IF(SP_NORTE!K223="","*",SP_NORTE!K223)</f>
        <v>135</v>
      </c>
      <c r="P220" s="143">
        <f>IF(SP_NORTE!N223="","*",SP_NORTE!N223)</f>
        <v>0.33333333333333331</v>
      </c>
      <c r="Q220" s="143">
        <f>IF(SP_NORTE!O223="","*",SP_NORTE!O223)</f>
        <v>8.3333333333333329E-2</v>
      </c>
      <c r="R220" s="145" t="str">
        <f>IF(SP_NORTE!P223="","*",CONCATENATE(SP_NORTE!P223," ",SP_NORTE!Q223))</f>
        <v>480 M</v>
      </c>
      <c r="S220" s="145" t="str">
        <f>IF(SP_NORTE!U223="","*",SP_NORTE!U223)</f>
        <v>Antonioni</v>
      </c>
      <c r="T220" s="145" t="str">
        <f>IF(SP_NORTE!V223="","*",SP_NORTE!V223)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*</v>
      </c>
      <c r="L221" s="138" t="str">
        <f>IF(SP_NORTE!M224="","*",SP_NORTE!M224)</f>
        <v>*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-</v>
      </c>
      <c r="E1033" s="138" t="str">
        <f>IF(SP_NORTE!S1054="","*",SP_NORTE!S1054)</f>
        <v>-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-</v>
      </c>
      <c r="L1033" s="138" t="str">
        <f>IF(SP_NORTE!M1054="","*",SP_NORTE!M1054)</f>
        <v>-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IF(SP_NORTE!K1061="","*",SP_NORTE!K1061)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e">
        <f>IF(SP_NORTE!#REF!="","*",SP_NORTE!#REF!)</f>
        <v>#REF!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IF(SP_NORTE!X1072="","*",SP_NORTE!X1072)</f>
        <v>*</v>
      </c>
      <c r="B1051" s="146" t="str">
        <f>IF(SP_NORTE!W1072="","*",SP_NORTE!W1072)</f>
        <v>*</v>
      </c>
      <c r="C1051" s="146" t="str">
        <f>IF(SP_NORTE!Y1072="","*",SP_NORTE!Y1072)</f>
        <v>*</v>
      </c>
      <c r="D1051" s="138" t="str">
        <f>IF(SP_NORTE!R1072="","*",SP_NORTE!R1072)</f>
        <v>*</v>
      </c>
      <c r="E1051" s="138" t="str">
        <f>IF(SP_NORTE!S1072="","*",SP_NORTE!S1072)</f>
        <v>*</v>
      </c>
      <c r="F1051" s="145" t="str">
        <f>IF(SP_NORTE!B1072="","*",SP_NORTE!B1072)</f>
        <v>*</v>
      </c>
      <c r="G1051" s="145" t="str">
        <f>IF(SP_NORTE!D1072="","*",SP_NORTE!D1072)</f>
        <v>*</v>
      </c>
      <c r="H1051" s="145" t="str">
        <f>IF(SP_NORTE!E1072="","*",SP_NORTE!E1072)</f>
        <v>*</v>
      </c>
      <c r="I1051" s="145" t="str">
        <f>IF(SP_NORTE!G1072="","*",SP_NORTE!G1072)</f>
        <v>*</v>
      </c>
      <c r="J1051" s="145" t="str">
        <f>IF(SP_NORTE!H1072="","*",SP_NORTE!H1072)</f>
        <v>*</v>
      </c>
      <c r="K1051" s="138" t="str">
        <f>IF(SP_NORTE!L1072="","*",SP_NORTE!L1072)</f>
        <v>*</v>
      </c>
      <c r="L1051" s="138" t="str">
        <f>IF(SP_NORTE!M1072="","*",SP_NORTE!M1072)</f>
        <v>*</v>
      </c>
      <c r="M1051" s="139" t="str">
        <f>IF(SP_NORTE!I1072="","*",SP_NORTE!I1072)</f>
        <v>*</v>
      </c>
      <c r="N1051" s="144" t="str">
        <f>IF(SP_NORTE!J1072="","*",SP_NORTE!J1072)</f>
        <v>*</v>
      </c>
      <c r="O1051" s="144" t="str">
        <f>IF(SP_NORTE!K1072="","*",SP_NORTE!K1072)</f>
        <v>*</v>
      </c>
      <c r="P1051" s="143" t="str">
        <f>IF(SP_NORTE!N1072="","*",SP_NORTE!N1072)</f>
        <v>*</v>
      </c>
      <c r="Q1051" s="143" t="str">
        <f>IF(SP_NORTE!O1072="","*",SP_NORTE!O1072)</f>
        <v>*</v>
      </c>
      <c r="R1051" s="145" t="str">
        <f>IF(SP_NORTE!P1072="","*",CONCATENATE(SP_NORTE!P1072," ",SP_NORTE!Q1072))</f>
        <v>*</v>
      </c>
      <c r="S1051" s="145" t="str">
        <f>IF(SP_NORTE!U1072="","*",SP_NORTE!U1072)</f>
        <v>*</v>
      </c>
      <c r="T1051" s="145" t="str">
        <f>IF(SP_NORTE!V1072="","*",SP_NORTE!V1072)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</sheetData>
  <autoFilter ref="A2:W1051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1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1">
    <cfRule type="cellIs" dxfId="5" priority="4" operator="equal">
      <formula>"OPORTUNIDADE"</formula>
    </cfRule>
  </conditionalFormatting>
  <conditionalFormatting sqref="U1:W105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1443</v>
      </c>
      <c r="C2" s="121" t="s">
        <v>997</v>
      </c>
      <c r="D2" s="76" t="s">
        <v>999</v>
      </c>
      <c r="E2" s="76" t="s">
        <v>1444</v>
      </c>
      <c r="F2" s="99" t="s">
        <v>1445</v>
      </c>
      <c r="G2" s="76" t="s">
        <v>1446</v>
      </c>
      <c r="H2" s="76" t="s">
        <v>1447</v>
      </c>
      <c r="I2" s="76" t="s">
        <v>1448</v>
      </c>
      <c r="J2" s="76" t="s">
        <v>1449</v>
      </c>
      <c r="K2" s="78" t="s">
        <v>1450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*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IF(SP_NORTE!X218="","*",SP_NORTE!X218)</f>
        <v>*</v>
      </c>
      <c r="C195" s="95">
        <f>IF(SP_NORTE!B218="","*",SP_NORTE!B218)</f>
        <v>46069</v>
      </c>
      <c r="D195" s="94" t="str">
        <f>IF(SP_NORTE!D218="","*",SP_NORTE!D218)</f>
        <v>V88</v>
      </c>
      <c r="E195" s="94" t="str">
        <f>IF(SP_NORTE!G218="","*",SP_NORTE!G218)</f>
        <v>ZPN2</v>
      </c>
      <c r="F195" s="100" t="str">
        <f>IF(SP_NORTE!L218="","*",SP_NORTE!L218)</f>
        <v>ZCV-ZCT</v>
      </c>
      <c r="G195" s="95" t="str">
        <f>IF(SP_NORTE!H218="","*",SP_NORTE!H218)</f>
        <v>ZPN2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IF(SP_NORTE!X222="","*",SP_NORTE!X222)</f>
        <v>*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*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*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1451</v>
      </c>
      <c r="D5" s="252"/>
      <c r="E5" s="252"/>
      <c r="F5" s="252"/>
      <c r="G5" s="252"/>
      <c r="H5" s="252"/>
      <c r="I5" s="252"/>
      <c r="J5" s="253"/>
      <c r="K5" s="254" t="s">
        <v>1452</v>
      </c>
      <c r="L5" s="255"/>
      <c r="M5" s="255"/>
      <c r="N5" s="255"/>
      <c r="O5" s="256" t="s">
        <v>1453</v>
      </c>
      <c r="P5" s="257"/>
    </row>
    <row r="6" spans="1:16" s="74" customFormat="1" ht="15" customHeight="1">
      <c r="A6" s="66" t="s">
        <v>1441</v>
      </c>
      <c r="B6" s="75" t="s">
        <v>1440</v>
      </c>
      <c r="C6" s="76" t="s">
        <v>1011</v>
      </c>
      <c r="D6" s="77" t="s">
        <v>1012</v>
      </c>
      <c r="E6" s="76" t="s">
        <v>1454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1455</v>
      </c>
      <c r="M6" s="80" t="s">
        <v>642</v>
      </c>
      <c r="N6" s="81" t="s">
        <v>1006</v>
      </c>
      <c r="O6" s="158" t="s">
        <v>1049</v>
      </c>
      <c r="P6" s="132" t="s">
        <v>1456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*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IF(SP_NORTE!B218="","*",SP_NORTE!B218)</f>
        <v>46069</v>
      </c>
      <c r="B167" s="83" t="str">
        <f>IF(SP_NORTE!W218="","*",SP_NORTE!W218)</f>
        <v>Oportunidade</v>
      </c>
      <c r="C167" s="83" t="str">
        <f>IF(SP_NORTE!R218="","*",SP_NORTE!R218)</f>
        <v>SP NORTE</v>
      </c>
      <c r="D167" s="83" t="str">
        <f>IF(SP_NORTE!S218="","*",SP_NORTE!S218)</f>
        <v>ZEB-ZCZ</v>
      </c>
      <c r="E167" s="83" t="str">
        <f>IF(SP_NORTE!D218="","*",SP_NORTE!D218)</f>
        <v>V88</v>
      </c>
      <c r="F167" s="83" t="str">
        <f>IF(SP_NORTE!G218="","*",SP_NORTE!G218)</f>
        <v>ZPN2</v>
      </c>
      <c r="G167" s="83" t="str">
        <f>IF(SP_NORTE!L218="","*",SP_NORTE!L218)</f>
        <v>ZCV-ZCT</v>
      </c>
      <c r="H167" s="116">
        <f>IF(SP_NORTE!J218="","*",SP_NORTE!J218)</f>
        <v>153.80000000000001</v>
      </c>
      <c r="I167" s="113">
        <f>IF(SP_NORTE!N218="","*",SP_NORTE!N218)</f>
        <v>0.375</v>
      </c>
      <c r="J167" s="113">
        <f>IF(SP_NORTE!O218="","*",SP_NORTE!O218)</f>
        <v>8.3333333333333329E-2</v>
      </c>
      <c r="K167" s="83" t="str">
        <f>IF(SP_NORTE!AJ218="","*",SP_NORTE!AJ218)</f>
        <v>ZPN2</v>
      </c>
      <c r="L167" s="83" t="str">
        <f>IF(SP_NORTE!AL218="","*",SP_NORTE!AL218)</f>
        <v>ZCV-ZCT</v>
      </c>
      <c r="M167" s="83">
        <f>IF(SP_NORTE!AO218="","*",SP_NORTE!AO218)</f>
        <v>153.80000000000001</v>
      </c>
      <c r="N167" s="83" t="str">
        <f>IF(SP_NORTE!AL218="","*",SP_NORTE!AL218)</f>
        <v>ZCV-ZCT</v>
      </c>
      <c r="O167" s="110" t="str">
        <f>IF(SP_NORTE!BG218="","*",SP_NORTE!BG218)</f>
        <v>*</v>
      </c>
      <c r="P167" s="147" t="str">
        <f>IF($A$2=1,IF(SP_NORTE!BI218="","*",SP_NORTE!BI218),IF(SP_NORTE!BJ218="","*",SP_NORTE!BJ218))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 hidden="1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 hidden="1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*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 hidden="1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 hidden="1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 hidden="1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 hidden="1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 hidden="1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 hidden="1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 hidden="1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 hidden="1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 hidden="1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 hidden="1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 hidden="1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 hidden="1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 hidden="1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 hidden="1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 hidden="1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 hidden="1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 hidden="1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 hidden="1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 hidden="1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 hidden="1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 hidden="1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 hidden="1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 hidden="1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 hidden="1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 hidden="1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 hidden="1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 hidden="1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 hidden="1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 hidden="1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 hidden="1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 hidden="1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 hidden="1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 hidden="1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 hidden="1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 hidden="1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 hidden="1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 hidden="1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 hidden="1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 hidden="1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 hidden="1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 hidden="1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 hidden="1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 hidden="1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 hidden="1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 hidden="1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 hidden="1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 hidden="1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 hidden="1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 hidden="1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 hidden="1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 hidden="1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 hidden="1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 hidden="1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 hidden="1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 hidden="1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 hidden="1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 hidden="1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 hidden="1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 hidden="1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 hidden="1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 hidden="1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 hidden="1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 hidden="1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 hidden="1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 hidden="1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 hidden="1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 hidden="1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 hidden="1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 hidden="1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 hidden="1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 hidden="1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 hidden="1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 hidden="1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 hidden="1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 hidden="1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 hidden="1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 hidden="1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 hidden="1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 hidden="1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 hidden="1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 hidden="1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 hidden="1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 hidden="1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 hidden="1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 hidden="1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 hidden="1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 hidden="1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 hidden="1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 hidden="1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 hidden="1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 hidden="1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 hidden="1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 hidden="1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 hidden="1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 hidden="1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 hidden="1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 hidden="1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 hidden="1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 hidden="1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 hidden="1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 hidden="1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 hidden="1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 hidden="1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 hidden="1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 hidden="1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 hidden="1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 hidden="1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 hidden="1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 hidden="1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 hidden="1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 hidden="1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 hidden="1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 hidden="1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 hidden="1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 hidden="1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 hidden="1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 hidden="1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 hidden="1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 hidden="1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 hidden="1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 hidden="1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 hidden="1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 hidden="1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 hidden="1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 hidden="1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 hidden="1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 hidden="1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 hidden="1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 hidden="1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 hidden="1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 hidden="1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 hidden="1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 hidden="1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 hidden="1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 hidden="1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 hidden="1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 hidden="1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 hidden="1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 hidden="1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 hidden="1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 hidden="1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 hidden="1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 hidden="1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 hidden="1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 hidden="1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 hidden="1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 hidden="1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 hidden="1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 hidden="1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 hidden="1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 hidden="1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 hidden="1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 hidden="1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 hidden="1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 hidden="1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 hidden="1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 hidden="1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 hidden="1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 hidden="1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 hidden="1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 hidden="1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 hidden="1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 hidden="1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 hidden="1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 hidden="1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 hidden="1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 hidden="1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 hidden="1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 hidden="1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 hidden="1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 hidden="1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 hidden="1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 hidden="1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 hidden="1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 hidden="1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 hidden="1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 hidden="1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 hidden="1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 hidden="1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 hidden="1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 hidden="1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 hidden="1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 hidden="1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 hidden="1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 hidden="1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 hidden="1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 hidden="1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 hidden="1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 hidden="1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 hidden="1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 hidden="1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 hidden="1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 hidden="1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 hidden="1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 hidden="1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 hidden="1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 hidden="1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 hidden="1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 hidden="1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 hidden="1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 hidden="1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 hidden="1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 hidden="1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 hidden="1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 hidden="1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 hidden="1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 hidden="1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 hidden="1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 hidden="1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 hidden="1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 hidden="1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 hidden="1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 hidden="1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 hidden="1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 hidden="1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 hidden="1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 hidden="1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 hidden="1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 hidden="1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 hidden="1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 hidden="1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 hidden="1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 hidden="1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 hidden="1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 hidden="1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 hidden="1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 hidden="1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 hidden="1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 hidden="1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 hidden="1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 hidden="1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 hidden="1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 hidden="1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 hidden="1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 hidden="1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 hidden="1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 hidden="1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 hidden="1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 hidden="1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 hidden="1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 hidden="1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 hidden="1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 hidden="1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 hidden="1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 hidden="1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 hidden="1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 hidden="1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 hidden="1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 hidden="1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 hidden="1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 hidden="1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 hidden="1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 hidden="1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 hidden="1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 hidden="1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 hidden="1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 hidden="1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 hidden="1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 hidden="1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 hidden="1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 hidden="1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 hidden="1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 hidden="1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 hidden="1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 hidden="1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 hidden="1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 hidden="1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 hidden="1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 hidden="1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 hidden="1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 hidden="1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 hidden="1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 hidden="1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 hidden="1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 hidden="1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 hidden="1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 hidden="1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 hidden="1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 hidden="1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 hidden="1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 hidden="1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 hidden="1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 hidden="1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 hidden="1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 hidden="1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 hidden="1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 hidden="1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 hidden="1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 hidden="1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 hidden="1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 hidden="1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 hidden="1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 hidden="1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 hidden="1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 hidden="1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 hidden="1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 hidden="1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 hidden="1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 hidden="1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 hidden="1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 hidden="1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 hidden="1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 hidden="1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 hidden="1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 hidden="1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 hidden="1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 hidden="1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 hidden="1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 hidden="1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 hidden="1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 hidden="1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 hidden="1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 hidden="1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 hidden="1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 hidden="1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 hidden="1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 hidden="1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 hidden="1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 hidden="1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 hidden="1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 hidden="1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 hidden="1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 hidden="1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 hidden="1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 hidden="1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 hidden="1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 hidden="1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 hidden="1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 hidden="1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 hidden="1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 hidden="1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 hidden="1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 hidden="1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 hidden="1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 hidden="1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 hidden="1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 hidden="1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 hidden="1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 hidden="1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 hidden="1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 hidden="1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 hidden="1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 hidden="1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 hidden="1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 hidden="1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 hidden="1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 hidden="1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 hidden="1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 hidden="1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 hidden="1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 hidden="1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 hidden="1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 hidden="1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 hidden="1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 hidden="1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 hidden="1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 hidden="1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 hidden="1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 hidden="1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 hidden="1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 hidden="1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 hidden="1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 hidden="1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 hidden="1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 hidden="1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 hidden="1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 hidden="1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 hidden="1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 hidden="1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 hidden="1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 hidden="1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 hidden="1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 hidden="1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 hidden="1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 hidden="1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 hidden="1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 hidden="1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 hidden="1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 hidden="1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 hidden="1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 hidden="1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 hidden="1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 hidden="1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 hidden="1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 hidden="1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 hidden="1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 hidden="1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 hidden="1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 hidden="1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 hidden="1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 hidden="1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 hidden="1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 hidden="1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 hidden="1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 hidden="1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 hidden="1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 hidden="1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 hidden="1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 hidden="1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 hidden="1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 hidden="1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 hidden="1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 hidden="1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 hidden="1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 hidden="1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 hidden="1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 hidden="1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 hidden="1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 hidden="1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 hidden="1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 hidden="1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 hidden="1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 hidden="1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 hidden="1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 hidden="1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 hidden="1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 hidden="1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 hidden="1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 hidden="1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 hidden="1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 hidden="1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 hidden="1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 hidden="1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 hidden="1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 hidden="1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 hidden="1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 hidden="1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 hidden="1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 hidden="1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 hidden="1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 hidden="1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 hidden="1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 hidden="1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 hidden="1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 hidden="1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 hidden="1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 hidden="1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 hidden="1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 hidden="1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 hidden="1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 hidden="1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 hidden="1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 hidden="1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 hidden="1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 hidden="1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 hidden="1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 hidden="1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 hidden="1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 hidden="1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 hidden="1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 hidden="1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 hidden="1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 hidden="1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 hidden="1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 hidden="1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 hidden="1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 hidden="1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 hidden="1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 hidden="1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 hidden="1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 hidden="1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 hidden="1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 hidden="1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 hidden="1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 hidden="1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 hidden="1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 hidden="1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 hidden="1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 hidden="1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 hidden="1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 hidden="1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 hidden="1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 hidden="1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 hidden="1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 hidden="1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 hidden="1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 hidden="1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 hidden="1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 hidden="1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 hidden="1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 hidden="1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 hidden="1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 hidden="1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 hidden="1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 hidden="1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 hidden="1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 hidden="1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 hidden="1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 hidden="1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 hidden="1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 hidden="1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 hidden="1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 hidden="1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 hidden="1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 hidden="1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 hidden="1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 hidden="1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 hidden="1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 hidden="1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 hidden="1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 hidden="1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 hidden="1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 hidden="1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 hidden="1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 hidden="1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 hidden="1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 hidden="1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 hidden="1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 hidden="1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 hidden="1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 hidden="1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 hidden="1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 hidden="1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 hidden="1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 hidden="1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 hidden="1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 hidden="1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 hidden="1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 hidden="1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 hidden="1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 hidden="1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 hidden="1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 hidden="1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 hidden="1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 hidden="1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 hidden="1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 hidden="1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 hidden="1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 hidden="1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 hidden="1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 hidden="1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 hidden="1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 hidden="1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 hidden="1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 hidden="1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 hidden="1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 hidden="1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 hidden="1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 hidden="1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 hidden="1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 hidden="1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 hidden="1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 hidden="1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 hidden="1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 hidden="1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 hidden="1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 hidden="1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 hidden="1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 hidden="1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 hidden="1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 hidden="1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 hidden="1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 hidden="1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 hidden="1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 hidden="1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 hidden="1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 hidden="1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 hidden="1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 hidden="1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 hidden="1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 hidden="1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 hidden="1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 hidden="1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 hidden="1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 hidden="1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 hidden="1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 hidden="1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 hidden="1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 hidden="1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 hidden="1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 hidden="1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 hidden="1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 hidden="1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 hidden="1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 hidden="1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 hidden="1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 hidden="1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 hidden="1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 hidden="1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 hidden="1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 hidden="1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 hidden="1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 hidden="1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 hidden="1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 hidden="1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 hidden="1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 hidden="1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 hidden="1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 hidden="1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 hidden="1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 hidden="1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 hidden="1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 hidden="1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 hidden="1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 hidden="1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 hidden="1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 hidden="1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 hidden="1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 hidden="1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 hidden="1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 hidden="1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 hidden="1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 hidden="1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 hidden="1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 hidden="1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 hidden="1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 hidden="1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 hidden="1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 hidden="1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 hidden="1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 hidden="1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 hidden="1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 hidden="1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 hidden="1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 hidden="1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 hidden="1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 hidden="1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 hidden="1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 hidden="1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 hidden="1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 hidden="1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 hidden="1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 hidden="1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 hidden="1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 hidden="1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 hidden="1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 hidden="1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 hidden="1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 hidden="1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 hidden="1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 hidden="1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 hidden="1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 hidden="1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 hidden="1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 hidden="1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 hidden="1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 hidden="1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 hidden="1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 hidden="1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 hidden="1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 hidden="1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 hidden="1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 hidden="1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 hidden="1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 hidden="1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 hidden="1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 hidden="1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 hidden="1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 hidden="1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 hidden="1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 hidden="1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 hidden="1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 hidden="1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 hidden="1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 hidden="1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 hidden="1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 hidden="1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 hidden="1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 hidden="1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 hidden="1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 hidden="1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 hidden="1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 hidden="1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 hidden="1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 hidden="1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 hidden="1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 hidden="1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 hidden="1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 hidden="1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 hidden="1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 hidden="1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 hidden="1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 hidden="1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 hidden="1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 hidden="1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 hidden="1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 hidden="1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 hidden="1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 hidden="1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 hidden="1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 hidden="1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 hidden="1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 hidden="1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 hidden="1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 hidden="1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 hidden="1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 hidden="1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 hidden="1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 hidden="1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 hidden="1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 hidden="1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 hidden="1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 hidden="1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 hidden="1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 hidden="1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 hidden="1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 hidden="1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 hidden="1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 hidden="1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 hidden="1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 hidden="1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 hidden="1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 hidden="1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 hidden="1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 hidden="1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 hidden="1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 hidden="1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 hidden="1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 hidden="1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 hidden="1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 hidden="1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 hidden="1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 hidden="1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 hidden="1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 hidden="1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 hidden="1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 hidden="1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 hidden="1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 hidden="1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 hidden="1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 hidden="1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 hidden="1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 hidden="1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 hidden="1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 hidden="1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 hidden="1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 hidden="1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 hidden="1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 hidden="1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 hidden="1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 hidden="1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 hidden="1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 hidden="1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 hidden="1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 hidden="1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 hidden="1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 hidden="1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 hidden="1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 hidden="1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 hidden="1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 hidden="1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 hidden="1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 hidden="1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 hidden="1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 hidden="1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 hidden="1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 hidden="1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 hidden="1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 hidden="1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 hidden="1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 hidden="1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 hidden="1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 hidden="1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 hidden="1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 hidden="1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 hidden="1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 hidden="1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 hidden="1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 hidden="1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 hidden="1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 hidden="1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 hidden="1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 hidden="1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 hidden="1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 hidden="1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 hidden="1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 hidden="1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 hidden="1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 hidden="1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 hidden="1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 hidden="1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 hidden="1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 hidden="1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 hidden="1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 hidden="1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 hidden="1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 hidden="1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 hidden="1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 hidden="1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 hidden="1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 hidden="1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 hidden="1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 hidden="1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 hidden="1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 hidden="1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 hidden="1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 hidden="1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 hidden="1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 hidden="1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 hidden="1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 hidden="1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 hidden="1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 hidden="1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 hidden="1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 hidden="1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 hidden="1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 hidden="1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 hidden="1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 hidden="1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 hidden="1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 hidden="1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 hidden="1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 hidden="1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 hidden="1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 hidden="1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 hidden="1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 hidden="1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 hidden="1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 hidden="1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 hidden="1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 hidden="1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 hidden="1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 hidden="1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 hidden="1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 hidden="1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 hidden="1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 hidden="1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 hidden="1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 hidden="1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 hidden="1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 hidden="1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 hidden="1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 hidden="1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 hidden="1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 hidden="1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 hidden="1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 hidden="1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 hidden="1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 hidden="1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 hidden="1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 hidden="1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 hidden="1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 hidden="1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 hidden="1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 hidden="1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 hidden="1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 hidden="1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 hidden="1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 hidden="1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 hidden="1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 hidden="1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 hidden="1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 hidden="1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 hidden="1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 hidden="1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 hidden="1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 hidden="1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 hidden="1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 hidden="1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 hidden="1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 hidden="1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 hidden="1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 hidden="1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 hidden="1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 hidden="1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 hidden="1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 hidden="1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 hidden="1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 hidden="1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 hidden="1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 hidden="1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 hidden="1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 hidden="1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 hidden="1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 hidden="1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 hidden="1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 hidden="1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 hidden="1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2026-02-15T14:08:58Z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