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43" documentId="8_{B6337239-1A00-434D-AAD0-422EA1FEB5AE}" xr6:coauthVersionLast="47" xr6:coauthVersionMax="47" xr10:uidLastSave="{15C05242-30DE-4CF0-80E9-CACB0A8C46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<sst xmlns="http://schemas.openxmlformats.org/spreadsheetml/2006/main" count="9064" uniqueCount="1852">
  <si>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</si>
  <si>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</si>
  <si>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</si>
  <si>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</si>
  <si>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</si>
  <si>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</si>
  <si>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</si>
  <si>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</si>
  <si>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</si>
  <si>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</si>
  <si>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</si>
  <si>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</si>
  <si>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</si>
  <si>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</si>
  <si>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</si>
  <si>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</si>
  <si>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</si>
  <si>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</si>
  <si>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</si>
  <si>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</si>
  <si>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</si>
  <si>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</si>
  <si>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</si>
  <si>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</si>
  <si>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</si>
  <si>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</si>
  <si>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</si>
  <si>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</si>
  <si>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</si>
  <si>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</si>
  <si>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</si>
  <si>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</si>
  <si>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</si>
  <si>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</si>
  <si>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</si>
  <si>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</si>
  <si>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</si>
  <si>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</si>
  <si>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</si>
  <si>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</si>
  <si>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</si>
  <si>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</si>
  <si>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</si>
  <si>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</si>
  <si>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</si>
  <si>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</si>
  <si>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</si>
  <si>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</si>
  <si>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</si>
  <si>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</si>
  <si>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</si>
  <si>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</si>
  <si>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</si>
  <si>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</si>
  <si>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</si>
  <si>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</si>
  <si>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</si>
  <si>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</si>
  <si>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</si>
  <si>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</si>
  <si>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</si>
  <si>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</si>
  <si>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</si>
  <si>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</si>
  <si>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</si>
  <si>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</si>
  <si>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</si>
  <si>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</si>
  <si>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</si>
  <si>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</si>
  <si>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</si>
  <si>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</si>
  <si>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</si>
  <si>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</si>
  <si>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</si>
  <si>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</si>
  <si>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</si>
  <si>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</si>
  <si>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</si>
  <si>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</si>
  <si>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</si>
  <si>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</si>
  <si>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</si>
  <si>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</si>
  <si>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</si>
  <si>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</si>
  <si>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</si>
  <si>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</si>
  <si>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</si>
  <si>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</si>
  <si>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</si>
  <si>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</si>
  <si>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</si>
  <si>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</si>
  <si>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</si>
  <si>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</si>
  <si>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</si>
  <si>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</si>
  <si>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</si>
  <si>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</si>
  <si>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</si>
  <si>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</si>
  <si>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</si>
  <si>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</si>
  <si>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</si>
  <si>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</si>
  <si>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</si>
  <si>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</si>
  <si>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</si>
  <si>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</si>
  <si>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</si>
  <si>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</si>
  <si>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</si>
  <si>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</si>
  <si>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</si>
  <si>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</si>
  <si>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</si>
  <si>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</si>
  <si>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</si>
  <si>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</si>
  <si>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</si>
  <si>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</si>
  <si>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</si>
  <si>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</si>
  <si>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</si>
  <si>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</si>
  <si>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</si>
  <si>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</si>
  <si>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</si>
  <si>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</si>
  <si>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</si>
  <si>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</si>
  <si>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</si>
  <si>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</si>
  <si>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</si>
  <si>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</si>
  <si>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</si>
  <si>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</si>
  <si>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</si>
  <si>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</si>
  <si>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</si>
  <si>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</si>
  <si>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</si>
  <si>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</si>
  <si>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</si>
  <si>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</si>
  <si>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</si>
  <si>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</si>
  <si>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</si>
  <si>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</si>
  <si>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</si>
  <si>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</si>
  <si>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</si>
  <si>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</si>
  <si>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</si>
  <si>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</si>
  <si>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</si>
  <si>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</si>
  <si>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</si>
  <si>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</si>
  <si>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</si>
  <si>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</si>
  <si>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</si>
  <si>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</si>
  <si>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</si>
  <si>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</si>
  <si>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</si>
  <si>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</si>
  <si>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</si>
  <si>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</si>
  <si>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</si>
  <si>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</si>
  <si>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</si>
  <si>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</si>
  <si>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</si>
  <si>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</si>
  <si>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</si>
  <si>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</si>
  <si>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</si>
  <si>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</si>
  <si>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</si>
  <si>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</si>
  <si>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</si>
  <si>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</si>
  <si>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</si>
  <si>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</si>
  <si>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</si>
  <si>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</si>
  <si>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</si>
  <si>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</si>
  <si>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</si>
  <si>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</si>
  <si>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</si>
  <si>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</si>
  <si>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</si>
  <si>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</si>
  <si>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</si>
  <si>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</si>
  <si>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</si>
  <si>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</si>
  <si>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</si>
  <si>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</si>
  <si>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</si>
  <si>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</si>
  <si>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</si>
  <si>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</si>
  <si>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</si>
  <si>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</si>
  <si>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</si>
  <si>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</si>
  <si>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</si>
  <si>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</si>
  <si>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</si>
  <si>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</si>
  <si>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</si>
  <si>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</si>
  <si>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</si>
  <si>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</si>
  <si>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</si>
  <si>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</si>
  <si>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</si>
  <si>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</si>
  <si>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</si>
  <si>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</si>
  <si>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</si>
  <si>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</si>
  <si>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</si>
  <si>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</si>
  <si>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</si>
  <si>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</si>
  <si>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</si>
  <si>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</si>
  <si>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</si>
  <si>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</si>
  <si>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</si>
  <si>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</si>
  <si>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</si>
  <si>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</si>
  <si>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</si>
  <si>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</si>
  <si>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</si>
  <si>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</si>
  <si>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</si>
  <si>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</si>
  <si>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</si>
  <si>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</si>
  <si>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</si>
  <si>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</si>
  <si>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</si>
  <si>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</si>
  <si>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</si>
  <si>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</si>
  <si>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</si>
  <si>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</si>
  <si>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</si>
  <si>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</si>
  <si>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</si>
  <si>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</si>
  <si>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</si>
  <si>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</si>
  <si>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</si>
  <si>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</si>
  <si>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</si>
  <si>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</si>
  <si>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</si>
  <si>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</si>
  <si>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</si>
  <si>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</si>
  <si>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</si>
  <si>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</si>
  <si>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</si>
  <si>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</si>
  <si>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</si>
  <si>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</si>
  <si>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</si>
  <si>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</si>
  <si>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</si>
  <si>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</si>
  <si>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</si>
  <si>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</si>
  <si>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</si>
  <si>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</si>
  <si>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</si>
  <si>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</si>
  <si>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</si>
  <si>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</si>
  <si>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</si>
  <si>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</si>
  <si>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</si>
  <si>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</si>
  <si>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</si>
  <si>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</si>
  <si>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</si>
  <si>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</si>
  <si>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</si>
  <si>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</si>
  <si>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</si>
  <si>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</si>
  <si>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</si>
  <si>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</si>
  <si>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</si>
  <si>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</si>
  <si>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</si>
  <si>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</si>
  <si>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</si>
  <si>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</si>
  <si>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</si>
  <si>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</si>
  <si>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</si>
  <si>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</si>
  <si>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</si>
  <si>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</si>
  <si>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</si>
  <si>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</si>
  <si>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</si>
  <si>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</si>
  <si>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</si>
  <si>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</si>
  <si>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</si>
  <si>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</si>
  <si>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</si>
  <si>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</si>
  <si>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</si>
  <si>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</si>
  <si>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</si>
  <si>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</si>
  <si>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</si>
  <si>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</si>
  <si>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</si>
  <si>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</si>
  <si>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</si>
  <si>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</si>
  <si>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</si>
  <si>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</si>
  <si>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</si>
  <si>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</si>
  <si>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</si>
  <si>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</si>
  <si>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</si>
  <si>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</si>
  <si>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</si>
  <si>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</si>
  <si>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</si>
  <si>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</si>
  <si>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</si>
  <si>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</si>
  <si>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</si>
  <si>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</si>
  <si>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</si>
  <si>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</si>
  <si>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</si>
  <si>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</si>
  <si>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</si>
  <si>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</si>
  <si>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</si>
  <si>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</si>
  <si>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</si>
  <si>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</si>
  <si>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</si>
  <si>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</si>
  <si>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</si>
  <si>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</si>
  <si>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</si>
  <si>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</si>
  <si>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</si>
  <si>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</si>
  <si>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</si>
  <si>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</si>
  <si>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</si>
  <si>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</si>
  <si>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</si>
  <si>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</si>
  <si>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</si>
  <si>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</si>
  <si>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</si>
  <si>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</si>
  <si>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</si>
  <si>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</si>
  <si>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</si>
  <si>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</si>
  <si>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</si>
  <si>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</si>
  <si>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</si>
  <si>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</si>
  <si>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</si>
  <si>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</si>
  <si>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</si>
  <si>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</si>
  <si>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</si>
  <si>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</si>
  <si>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</si>
  <si>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</si>
  <si>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</si>
  <si>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</si>
  <si>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</si>
  <si>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</si>
  <si>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</si>
  <si>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</si>
  <si>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</si>
  <si>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</si>
  <si>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</si>
  <si>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</si>
  <si>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</si>
  <si>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</si>
  <si>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</si>
  <si>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</si>
  <si>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</si>
  <si>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</si>
  <si>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</si>
  <si>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</si>
  <si>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</si>
  <si>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</si>
  <si>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</si>
  <si>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</si>
  <si>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</si>
  <si>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</si>
  <si>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</si>
  <si>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</si>
  <si>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</si>
  <si>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</si>
  <si>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</si>
  <si>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</si>
  <si>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</si>
  <si>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</si>
  <si>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</si>
  <si>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</si>
  <si>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</si>
  <si>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</si>
  <si>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</si>
  <si>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</si>
  <si>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</si>
  <si>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</si>
  <si>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</si>
  <si>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</si>
  <si>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</si>
  <si>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</si>
  <si>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</si>
  <si>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</si>
  <si>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</si>
  <si>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</si>
  <si>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</si>
  <si>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</si>
  <si>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</si>
  <si>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</si>
  <si>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</si>
  <si>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</si>
  <si>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</si>
  <si>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</si>
  <si>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</si>
  <si>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</si>
  <si>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</si>
  <si>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</si>
  <si>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</si>
  <si>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</si>
  <si>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</si>
  <si>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</si>
  <si>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</si>
  <si>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</si>
  <si>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</si>
  <si>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</si>
  <si>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</si>
  <si>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</si>
  <si>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</si>
  <si>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</si>
  <si>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</si>
  <si>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</si>
  <si>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</si>
  <si>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</si>
  <si>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</si>
  <si>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</si>
  <si>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</si>
  <si>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</si>
  <si>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</si>
  <si>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</si>
  <si>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</si>
  <si>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</si>
  <si>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</si>
  <si>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</si>
  <si>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</si>
  <si>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</si>
  <si>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</si>
  <si>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</si>
  <si>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</si>
  <si>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</si>
  <si>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</si>
  <si>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</si>
  <si>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</si>
  <si>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</si>
  <si>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</si>
  <si>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</si>
  <si>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</si>
  <si>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</si>
  <si>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</si>
  <si>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</si>
  <si>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</si>
  <si>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</si>
  <si>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</si>
  <si>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</si>
  <si>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</si>
  <si>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</si>
  <si>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</si>
  <si>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</si>
  <si>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</si>
  <si>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</si>
  <si>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</si>
  <si>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</si>
  <si>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</si>
  <si>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</si>
  <si>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</si>
  <si>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</si>
  <si>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</si>
  <si>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</si>
  <si>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</si>
  <si>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</si>
  <si>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</si>
  <si>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</si>
  <si>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</si>
  <si>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</si>
  <si>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</si>
  <si>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</si>
  <si>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</si>
  <si>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</si>
  <si>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</si>
  <si>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</si>
  <si>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</si>
  <si>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</si>
  <si>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</si>
  <si>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</si>
  <si>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</si>
  <si>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</si>
  <si>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</si>
  <si>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</si>
  <si>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</si>
  <si>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</si>
  <si>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</si>
  <si>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</si>
  <si>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</si>
  <si>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</si>
  <si>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</si>
  <si>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</si>
  <si>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</si>
  <si>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</si>
  <si>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</si>
  <si>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</si>
  <si>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</si>
  <si>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</si>
  <si>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</si>
  <si>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</si>
  <si>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</si>
  <si>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</si>
  <si>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</si>
  <si>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</si>
  <si>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</si>
  <si>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</si>
  <si>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</si>
  <si>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</si>
  <si>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</si>
  <si>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</si>
  <si>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</si>
  <si>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</si>
  <si>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</si>
  <si>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</si>
  <si>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</si>
  <si>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</si>
  <si>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</si>
  <si>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</si>
  <si>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</si>
  <si>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</si>
  <si>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</si>
  <si>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</si>
  <si>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</si>
  <si>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</si>
  <si>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</si>
  <si>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</si>
  <si>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</si>
  <si>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</si>
  <si>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</si>
  <si>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</si>
  <si>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</si>
  <si>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</si>
  <si>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</si>
  <si>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</si>
  <si>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</si>
  <si>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</si>
  <si>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</si>
  <si>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</si>
  <si>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</si>
  <si>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</si>
  <si>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</si>
  <si>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</si>
  <si>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</si>
  <si>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</si>
  <si>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</si>
  <si>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</si>
  <si>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</si>
  <si>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</si>
  <si>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</si>
  <si>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</si>
  <si>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</si>
  <si>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</si>
  <si>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</si>
  <si>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</si>
  <si>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</si>
  <si>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</si>
  <si>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</si>
  <si>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</si>
  <si>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</si>
  <si>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</si>
  <si>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</si>
  <si>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</si>
  <si>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</si>
  <si>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</si>
  <si>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</si>
  <si>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</si>
  <si>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</si>
  <si>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</si>
  <si>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</si>
  <si>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</si>
  <si>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</si>
  <si>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</si>
  <si>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</si>
  <si>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</si>
  <si>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</si>
  <si>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</si>
  <si>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</si>
  <si>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</si>
  <si>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</si>
  <si>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</si>
  <si>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</si>
  <si>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</si>
  <si>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</si>
  <si>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</si>
  <si>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</si>
  <si>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</si>
  <si>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</si>
  <si>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</si>
  <si>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</si>
  <si>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</si>
  <si>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</si>
  <si>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</si>
  <si>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</si>
  <si>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</si>
  <si>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</si>
  <si>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</si>
  <si>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</si>
  <si>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</si>
  <si>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</si>
  <si>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</si>
  <si>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</si>
  <si>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</si>
  <si>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</si>
  <si>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</si>
  <si>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</si>
  <si>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</si>
  <si>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</si>
  <si>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</si>
  <si>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</si>
  <si>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</si>
  <si>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</si>
  <si>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</si>
  <si>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</si>
  <si>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</si>
  <si>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</si>
  <si>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</si>
  <si>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</si>
  <si>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</si>
  <si>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</si>
  <si>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</si>
  <si>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</si>
  <si>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</si>
  <si>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</si>
  <si>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</si>
  <si>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</si>
  <si>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</si>
  <si>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</si>
  <si>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</si>
  <si>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</si>
  <si>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</si>
  <si>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</si>
  <si>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</si>
  <si>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</si>
  <si>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</si>
  <si>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</si>
  <si>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</si>
  <si>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</si>
  <si>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</si>
  <si>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</si>
  <si>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</si>
  <si>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</si>
  <si>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</si>
  <si>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</si>
  <si>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</si>
  <si>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</si>
  <si>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</si>
  <si>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</si>
  <si>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</si>
  <si>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</si>
  <si>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</si>
  <si>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</si>
  <si>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</si>
  <si>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</si>
  <si>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</si>
  <si>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</si>
  <si>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</si>
  <si>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</si>
  <si>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</si>
  <si>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</si>
  <si>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</si>
  <si>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</si>
  <si>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</si>
  <si>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</si>
  <si>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</si>
  <si>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</si>
  <si>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</si>
  <si>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</si>
  <si>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</si>
  <si>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</si>
  <si>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</si>
  <si>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</si>
  <si>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</si>
  <si>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</si>
  <si>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</si>
  <si>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</si>
  <si>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</si>
  <si>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</si>
  <si>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</si>
  <si>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</si>
  <si>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</si>
  <si>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</si>
  <si>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</si>
  <si>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</si>
  <si>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</si>
  <si>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</si>
  <si>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</si>
  <si>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</si>
  <si>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</si>
  <si>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</si>
  <si>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</si>
  <si>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</si>
  <si>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</si>
  <si>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</si>
  <si>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</si>
  <si>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</si>
  <si>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</si>
  <si>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</si>
  <si>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</si>
  <si>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</si>
  <si>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</si>
  <si>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</si>
  <si>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</si>
  <si>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</si>
  <si>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</si>
  <si>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</si>
  <si>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</si>
  <si>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</si>
  <si>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</si>
  <si>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</si>
  <si>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</si>
  <si>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</si>
  <si>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</si>
  <si>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</si>
  <si>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</si>
  <si>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</si>
  <si>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</si>
  <si>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</si>
  <si>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</si>
  <si>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</si>
  <si>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</si>
  <si>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</si>
  <si>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</si>
  <si>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</si>
  <si>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</si>
  <si>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</si>
  <si>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</si>
  <si>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</si>
  <si>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</si>
  <si>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</si>
  <si>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</si>
  <si>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</si>
  <si>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</si>
  <si>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</si>
  <si>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</si>
  <si>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</si>
  <si>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</si>
  <si>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</si>
  <si>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</si>
  <si>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</si>
  <si>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</si>
  <si>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</si>
  <si>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</si>
  <si>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</si>
  <si>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</si>
  <si>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</si>
  <si>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</si>
  <si>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</si>
  <si>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</si>
  <si>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</si>
  <si>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</si>
  <si>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</si>
  <si>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</si>
  <si>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</si>
  <si>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</si>
  <si>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</si>
  <si>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</si>
  <si>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</si>
  <si>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</si>
  <si>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</si>
  <si>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</si>
  <si>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</si>
  <si>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</si>
  <si>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</si>
  <si>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</si>
  <si>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</si>
  <si>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</si>
  <si>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</si>
  <si>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</si>
  <si>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</si>
  <si>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</si>
  <si>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</si>
  <si>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</si>
  <si>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</si>
  <si>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</si>
  <si>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</si>
  <si>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</si>
  <si>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</si>
  <si>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</si>
  <si>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</si>
  <si>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</si>
  <si>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</si>
  <si>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</si>
  <si>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</si>
  <si>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</si>
  <si>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</si>
  <si>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</si>
  <si>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</si>
  <si>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</si>
  <si>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</si>
  <si>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</si>
  <si>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</si>
  <si>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</si>
  <si>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</si>
  <si>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</si>
  <si>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</si>
  <si>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</si>
  <si>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</si>
  <si>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</si>
  <si>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</si>
  <si>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</si>
  <si>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</si>
  <si>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</si>
  <si>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</si>
  <si>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</si>
  <si>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</si>
  <si>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</si>
  <si>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</si>
  <si>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</si>
  <si>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</si>
  <si>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</si>
  <si>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</si>
  <si>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</si>
  <si>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</si>
  <si>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</si>
  <si>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</si>
  <si>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</si>
  <si>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</si>
  <si>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</si>
  <si>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</si>
  <si>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</si>
  <si>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</si>
  <si>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</si>
  <si>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</si>
  <si>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</si>
  <si>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</si>
  <si>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</si>
  <si>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</si>
  <si>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</si>
  <si>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</si>
  <si>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</si>
  <si>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</si>
  <si>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</si>
  <si>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</si>
  <si>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</si>
  <si>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</si>
  <si>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</si>
  <si>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</si>
  <si>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</si>
  <si>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</si>
  <si>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</si>
  <si>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</si>
  <si>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</si>
  <si>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</si>
  <si>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</si>
  <si>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</si>
  <si>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</si>
  <si>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</si>
  <si>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</si>
  <si>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</si>
  <si>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</si>
  <si>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</si>
  <si>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</si>
  <si>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</si>
  <si>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</si>
  <si>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</si>
  <si>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</si>
  <si>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</si>
  <si>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</si>
  <si>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</si>
  <si>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</si>
  <si>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</si>
  <si>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</si>
  <si>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</si>
  <si>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</si>
  <si>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</si>
  <si>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</si>
  <si>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</si>
  <si>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</si>
  <si>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</si>
  <si>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</si>
  <si>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</si>
  <si>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</si>
  <si>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</si>
  <si>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</si>
  <si>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</si>
  <si>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</si>
  <si>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</si>
  <si>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</si>
  <si>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</si>
  <si>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</si>
  <si>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</si>
  <si>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</si>
  <si>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</si>
  <si>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</si>
  <si>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</si>
  <si>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</si>
  <si>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</si>
  <si>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</si>
  <si>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</si>
  <si>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</si>
  <si>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</si>
  <si>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</si>
  <si>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</si>
  <si>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</si>
  <si>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</si>
  <si>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</si>
  <si>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</si>
  <si>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</si>
  <si>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</si>
  <si>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</si>
  <si>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</si>
  <si>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</si>
  <si>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</si>
  <si>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</si>
  <si>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</si>
  <si>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</si>
  <si>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</si>
  <si>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</si>
  <si>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</si>
  <si>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</si>
  <si>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</si>
  <si>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</si>
  <si>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</si>
  <si>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</si>
  <si>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</si>
  <si>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</si>
  <si>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</si>
  <si>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</si>
  <si>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</si>
  <si>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</si>
  <si>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</si>
  <si>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</si>
  <si>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</si>
  <si>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</si>
  <si>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</si>
  <si>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</si>
  <si>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</si>
  <si>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</si>
  <si>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</si>
  <si>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</si>
  <si>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</si>
  <si>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</si>
  <si>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</si>
  <si>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</si>
  <si>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</si>
  <si>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</si>
  <si>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</si>
  <si>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</si>
  <si>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</si>
  <si>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</si>
  <si>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</si>
  <si>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</si>
  <si>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</si>
  <si>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</si>
  <si>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</si>
  <si>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</si>
  <si>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</si>
  <si>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</si>
  <si>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</si>
  <si>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</si>
  <si>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</si>
  <si>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</si>
  <si>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</si>
  <si>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</si>
  <si>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</si>
  <si>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</si>
  <si>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</si>
  <si>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</si>
  <si>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</si>
  <si>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</si>
  <si>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</si>
  <si>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</si>
  <si>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</si>
  <si>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</si>
  <si>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</si>
  <si>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</si>
  <si>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</si>
  <si>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</si>
  <si>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</si>
  <si>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</si>
  <si>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</si>
  <si>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</si>
  <si>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</si>
  <si>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</si>
  <si>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</si>
  <si>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</si>
  <si>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</si>
  <si>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</si>
  <si>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</si>
  <si>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</si>
  <si>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</si>
  <si>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</si>
  <si>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</si>
  <si>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</si>
  <si>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</si>
  <si>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</si>
  <si>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</si>
  <si>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</si>
  <si>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</si>
  <si>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</si>
  <si>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</si>
  <si>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</si>
  <si>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</si>
  <si>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</si>
  <si>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</si>
  <si>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</si>
  <si>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</si>
  <si>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</si>
  <si>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</si>
  <si>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</si>
  <si>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</si>
  <si>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</si>
  <si>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</si>
  <si>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</si>
  <si>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</si>
  <si>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</si>
  <si>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</si>
  <si>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</si>
  <si>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</si>
  <si>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</si>
  <si>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</si>
  <si>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</si>
  <si>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</si>
  <si>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</si>
  <si>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</si>
  <si>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</si>
  <si>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</si>
  <si>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</si>
  <si>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</si>
  <si>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</si>
  <si>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</si>
  <si>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</si>
  <si>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</si>
  <si>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</si>
  <si>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</si>
  <si>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</si>
  <si>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</si>
  <si>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</si>
  <si>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</si>
  <si>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</si>
  <si>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</si>
  <si>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</si>
  <si>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</si>
  <si>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</si>
  <si>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</si>
  <si>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</si>
  <si>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</si>
  <si>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</si>
  <si>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</si>
  <si>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</si>
  <si>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</si>
  <si>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</si>
  <si>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</si>
  <si>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</si>
  <si>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</si>
  <si>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</si>
  <si>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</si>
  <si>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</si>
  <si>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</si>
  <si>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</si>
  <si>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</si>
  <si>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</si>
  <si>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</si>
  <si>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</si>
  <si>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</si>
  <si>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</si>
  <si>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</si>
  <si>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</si>
  <si>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</si>
  <si>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</si>
  <si>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</si>
  <si>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</si>
  <si>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</si>
  <si>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</si>
  <si>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</si>
  <si>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</si>
  <si>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</si>
  <si>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</si>
  <si>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</si>
  <si>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</si>
  <si>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</si>
  <si>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</si>
  <si>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</si>
  <si>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</si>
  <si>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</si>
  <si>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</si>
  <si>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</si>
  <si>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</si>
  <si>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</si>
  <si>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</si>
  <si>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</si>
  <si>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</si>
  <si>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</si>
  <si>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</si>
  <si>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</si>
  <si>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</si>
  <si>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</si>
  <si>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</si>
  <si>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</si>
  <si>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</si>
  <si>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</si>
  <si>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</si>
  <si>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</si>
  <si>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</si>
  <si>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</si>
  <si>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</si>
  <si>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</si>
  <si>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</si>
  <si>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</si>
  <si>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</si>
  <si>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</si>
  <si>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</si>
  <si>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</si>
  <si>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</si>
  <si>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</si>
  <si>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</si>
  <si>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</si>
  <si>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</si>
  <si>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</si>
  <si>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</si>
  <si>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</si>
  <si>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</si>
  <si>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</si>
  <si>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</si>
  <si>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</si>
  <si>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</si>
  <si>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</si>
  <si>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</si>
  <si>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</si>
  <si>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</si>
  <si>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</si>
  <si>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</si>
  <si>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</si>
  <si>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</si>
  <si>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</si>
  <si>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</si>
  <si>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</si>
  <si>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</si>
  <si>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</si>
  <si>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</si>
  <si>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</si>
  <si>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</si>
  <si>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</si>
  <si>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</si>
  <si>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</si>
  <si>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</si>
  <si>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</si>
  <si>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</si>
  <si>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</si>
  <si>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</si>
  <si>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</si>
  <si>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</si>
  <si>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</si>
  <si>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</si>
  <si>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</si>
  <si>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</si>
  <si>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</si>
  <si>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</si>
  <si>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</si>
  <si>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</si>
  <si>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</si>
  <si>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</si>
  <si>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</si>
  <si>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</si>
  <si>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</si>
  <si>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</si>
  <si>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</si>
  <si>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</si>
  <si>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</si>
  <si>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</si>
  <si>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</si>
  <si>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</si>
  <si>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</si>
  <si>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</si>
  <si>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</si>
  <si>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</si>
  <si>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</si>
  <si>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</si>
  <si>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</si>
  <si>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</si>
  <si>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</si>
  <si>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</si>
  <si>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</si>
  <si>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</si>
  <si>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</si>
  <si>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</si>
  <si>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</si>
  <si>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</si>
  <si>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</si>
  <si>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</si>
  <si>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</si>
  <si>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</si>
  <si>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</si>
  <si>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</si>
  <si>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</si>
  <si>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</si>
  <si>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</si>
  <si>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</si>
  <si>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</si>
  <si>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</si>
  <si>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</si>
  <si>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</si>
  <si>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</si>
  <si>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</si>
  <si>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</si>
  <si>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</si>
  <si>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</si>
  <si>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</si>
  <si>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</si>
  <si>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</si>
  <si>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</si>
  <si>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</si>
  <si>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</si>
  <si>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</si>
  <si>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</si>
  <si>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</si>
  <si>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</si>
  <si>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</si>
  <si>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</si>
  <si>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</si>
  <si>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</si>
  <si>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</si>
  <si>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</si>
  <si>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</si>
  <si>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</si>
  <si>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</si>
  <si>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</si>
  <si>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</si>
  <si>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</si>
  <si>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</si>
  <si>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</si>
  <si>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</si>
  <si>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</si>
  <si>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</si>
  <si>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</si>
  <si>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</si>
  <si>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</si>
  <si>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</si>
  <si>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</si>
  <si>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</si>
  <si>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</si>
  <si>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</si>
  <si>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</si>
  <si>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</si>
  <si>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</si>
  <si>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</si>
  <si>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</si>
  <si>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</si>
  <si>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</si>
  <si>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</si>
  <si>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</si>
  <si>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</si>
  <si>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</si>
  <si>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</si>
  <si>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</si>
  <si>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</si>
  <si>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</si>
  <si>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</si>
  <si>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</si>
  <si>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</si>
  <si>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</si>
  <si>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</si>
  <si>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</si>
  <si>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</si>
  <si>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</si>
  <si>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</si>
  <si>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</si>
  <si>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</si>
  <si>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</si>
  <si>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</si>
  <si>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</si>
  <si>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</si>
  <si>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</si>
  <si>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</si>
  <si>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</si>
  <si>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</si>
  <si>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</si>
  <si>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</si>
  <si>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</si>
  <si>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</si>
  <si>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</si>
  <si>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</si>
  <si>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</si>
  <si>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</si>
  <si>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</si>
  <si>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</si>
  <si>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</si>
  <si>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</si>
  <si>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</si>
  <si>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</si>
  <si>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</si>
  <si>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</si>
  <si>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</si>
  <si>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</si>
  <si>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</si>
  <si>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</si>
  <si>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</si>
  <si>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</si>
  <si>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</si>
  <si>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</si>
  <si>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</si>
  <si>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</si>
  <si>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</si>
  <si>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</si>
  <si>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</si>
  <si>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</si>
  <si>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</si>
  <si>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</si>
  <si>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</si>
  <si>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</si>
  <si>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</si>
  <si>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</si>
  <si>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</si>
  <si>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</si>
  <si>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</si>
  <si>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</si>
  <si>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</si>
  <si>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</si>
  <si>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</si>
  <si>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</si>
  <si>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</si>
  <si>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</si>
  <si>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</si>
  <si>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</si>
  <si>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</si>
  <si>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</si>
  <si>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</si>
  <si>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</si>
  <si>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</si>
  <si>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</si>
  <si>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</si>
  <si>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</si>
  <si>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</si>
  <si>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</si>
  <si>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</si>
  <si>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</si>
  <si>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</si>
  <si>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</si>
  <si>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</si>
  <si>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</si>
  <si>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</si>
  <si>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</si>
  <si>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</si>
  <si>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</si>
  <si>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</si>
  <si>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</si>
  <si>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</si>
  <si>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</si>
  <si>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</si>
  <si>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</si>
  <si>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</si>
  <si>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</si>
  <si>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</si>
  <si>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</si>
  <si>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</si>
  <si>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</si>
  <si>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</si>
  <si>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</si>
  <si>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</si>
  <si>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</si>
  <si>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</si>
  <si>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</si>
  <si>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</si>
  <si>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</si>
  <si>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</si>
  <si>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</si>
  <si>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</si>
  <si>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</si>
  <si>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</si>
  <si>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</si>
  <si>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</si>
  <si>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</si>
  <si>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</si>
  <si>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</si>
  <si>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</si>
  <si>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</si>
  <si>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</si>
  <si>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</si>
  <si>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</si>
  <si>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</si>
  <si>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</si>
  <si>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</si>
  <si>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</si>
  <si>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</si>
  <si>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</si>
  <si>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</si>
  <si>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</si>
  <si>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</si>
  <si>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</si>
  <si>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</si>
  <si>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</si>
  <si>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</si>
  <si>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</si>
  <si>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</si>
  <si>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</si>
  <si>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</si>
  <si>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</si>
  <si>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</si>
  <si>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</si>
  <si>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</si>
  <si>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</si>
  <si>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</si>
  <si>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</si>
  <si>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</si>
  <si>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</si>
  <si>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</si>
  <si>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</si>
  <si>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</si>
  <si>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</si>
  <si>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</si>
  <si>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</si>
  <si>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</si>
  <si>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</si>
  <si>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</si>
  <si>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</si>
  <si>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</si>
  <si>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</si>
  <si>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</si>
  <si>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</si>
  <si>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</si>
  <si>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</si>
  <si>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</si>
  <si>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</si>
  <si>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</si>
  <si>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</si>
  <si>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</si>
  <si>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</si>
  <si>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</si>
  <si>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</si>
  <si>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</si>
  <si>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</si>
  <si>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</si>
  <si>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</si>
  <si>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</si>
  <si>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</si>
  <si>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</si>
  <si>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</si>
  <si>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</si>
  <si>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</si>
  <si>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</si>
  <si>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</si>
  <si>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</si>
  <si>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</si>
  <si>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</si>
  <si>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</si>
  <si>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</si>
  <si>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</si>
  <si>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</si>
  <si>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</si>
  <si>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</si>
  <si>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</si>
  <si>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</si>
  <si>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</si>
  <si>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</si>
  <si>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</si>
  <si>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</si>
  <si>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</si>
  <si>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</si>
  <si>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</si>
  <si>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</si>
  <si>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</si>
  <si>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</si>
  <si>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</si>
  <si>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</si>
  <si>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</si>
  <si>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</si>
  <si>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</si>
  <si>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</si>
  <si>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</si>
  <si>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</si>
  <si>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</si>
  <si>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</si>
  <si>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</si>
  <si>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</si>
  <si>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</si>
  <si>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</si>
  <si>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</si>
  <si>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</si>
  <si>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</si>
  <si>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</si>
  <si>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</si>
  <si>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</si>
  <si>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</si>
  <si>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</si>
  <si>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</si>
  <si>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</si>
  <si>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</si>
  <si>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</si>
  <si>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</si>
  <si>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</si>
  <si>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</si>
  <si>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</si>
  <si>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</si>
  <si>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</si>
  <si>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</si>
  <si>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</si>
  <si>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</si>
  <si>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</si>
  <si>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</si>
  <si>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</si>
  <si>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</si>
  <si>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</si>
  <si>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</si>
  <si>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</si>
  <si>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</si>
  <si>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</si>
  <si>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</si>
  <si>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</si>
  <si>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</si>
  <si>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</si>
  <si>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</si>
  <si>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</si>
  <si>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</si>
  <si>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</si>
  <si>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</si>
  <si>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</si>
  <si>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</si>
  <si>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</si>
  <si>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</si>
  <si>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</si>
  <si>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</si>
  <si>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</si>
  <si>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</si>
  <si>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</si>
  <si>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</si>
  <si>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</si>
  <si>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</si>
  <si>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</si>
  <si>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</si>
  <si>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</si>
  <si>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</si>
  <si>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</si>
  <si>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</si>
  <si>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</si>
  <si>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</si>
  <si>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</si>
  <si>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</si>
  <si>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</si>
  <si>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</si>
  <si>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</si>
  <si>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</si>
  <si>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</si>
  <si>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</si>
  <si>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</si>
  <si>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</si>
  <si>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</si>
  <si>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</si>
  <si>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</si>
  <si>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</si>
  <si>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</si>
  <si>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</si>
  <si>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</si>
  <si>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</si>
  <si>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</si>
  <si>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</si>
  <si>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</si>
  <si>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</si>
  <si>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</si>
  <si>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</si>
  <si>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</si>
  <si>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</si>
  <si>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</si>
  <si>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</si>
  <si>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</si>
  <si>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</si>
  <si>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</si>
  <si>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</si>
  <si>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</si>
  <si>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</si>
  <si>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</si>
  <si>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</si>
  <si>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</si>
  <si>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</si>
  <si>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</si>
  <si>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</si>
  <si>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</si>
  <si>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</si>
  <si>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</si>
  <si>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</si>
  <si>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</si>
  <si>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</si>
  <si>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</si>
  <si>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</si>
  <si>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</si>
  <si>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</si>
  <si>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</si>
  <si>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</si>
  <si>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</si>
  <si>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</si>
  <si>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</si>
  <si>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</si>
  <si>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</si>
  <si>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</si>
  <si>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</si>
  <si>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</si>
  <si>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</si>
  <si>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</si>
  <si>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</si>
  <si>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</si>
  <si>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</si>
  <si>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</si>
  <si>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</si>
  <si>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</si>
  <si>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</si>
  <si>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</si>
  <si>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</si>
  <si>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</si>
  <si>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</si>
  <si>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</si>
  <si>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</si>
  <si>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</si>
  <si>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</si>
  <si>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</si>
  <si>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</si>
  <si>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</si>
  <si>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</si>
  <si>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</si>
  <si>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</si>
  <si>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</si>
  <si>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</si>
  <si>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</si>
  <si>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</si>
  <si>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</si>
  <si>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</si>
  <si>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</si>
  <si>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</si>
  <si>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</si>
  <si>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</si>
  <si>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</si>
  <si>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</si>
  <si>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</si>
  <si>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</si>
  <si>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</si>
  <si>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</si>
  <si>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</si>
  <si>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</si>
  <si>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</si>
  <si>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</si>
  <si>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</si>
  <si>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</si>
  <si>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</si>
  <si>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</si>
  <si>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</si>
  <si>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</si>
  <si>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</si>
  <si>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</si>
  <si>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</si>
  <si>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</si>
  <si>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</si>
  <si>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</si>
  <si>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</si>
  <si>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</si>
  <si>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</si>
  <si>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</si>
  <si>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</si>
  <si>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</si>
  <si>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</si>
  <si>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</si>
  <si>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</si>
  <si>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</si>
  <si>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</si>
  <si>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</si>
  <si>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</si>
  <si>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</si>
  <si>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</si>
  <si>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</si>
  <si>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</si>
  <si>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</si>
  <si>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</si>
  <si>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</si>
  <si>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</si>
  <si>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</si>
  <si>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</si>
  <si>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</si>
  <si>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</si>
  <si>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</si>
  <si>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</si>
  <si>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</si>
  <si>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</si>
  <si>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</si>
  <si>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</si>
  <si>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</si>
  <si>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</si>
  <si>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</si>
  <si>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</si>
  <si>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</si>
  <si>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</si>
  <si>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</si>
  <si>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</si>
  <si>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</si>
  <si>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</si>
  <si>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</si>
  <si>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</si>
  <si>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</si>
  <si>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</si>
  <si>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</si>
  <si>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</si>
  <si>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</si>
  <si>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</si>
  <si>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</si>
  <si>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</si>
  <si>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</si>
  <si>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</si>
  <si>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</si>
  <si>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</si>
  <si>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</si>
  <si>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</si>
  <si>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</si>
  <si>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</si>
  <si>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</si>
  <si>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</si>
  <si>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</si>
  <si>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</si>
  <si>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</si>
  <si>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</si>
  <si>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</si>
  <si>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</si>
  <si>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</si>
  <si>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</si>
  <si>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</si>
  <si>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</si>
  <si>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</si>
  <si>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</si>
  <si>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</si>
  <si>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</si>
  <si>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</si>
  <si>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</si>
  <si>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</si>
  <si>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</si>
  <si>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</si>
  <si>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</si>
  <si>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</si>
  <si>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</si>
  <si>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</si>
  <si>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</si>
  <si>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</si>
  <si>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</si>
  <si>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</si>
  <si>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</si>
  <si>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</si>
  <si>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</si>
  <si>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10:40h</t>
  </si>
  <si>
    <t xml:space="preserve">descarga de pedra </t>
  </si>
  <si>
    <t>Enio+Daniel</t>
  </si>
  <si>
    <t>Previsão de faixa  as 13h para realizar descarga</t>
  </si>
  <si>
    <t>previsão de mc1 as 9h, verificando RDC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</si>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</sst>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283" activePane="bottomRight" state="frozen"/>
      <selection pane="bottomRight" activeCell="BJ286" sqref="BJ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1</v>
      </c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1789</v>
      </c>
      <c r="BK292" s="16" t="s">
        <v>1790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1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 t="s">
        <v>1799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1801</v>
      </c>
      <c r="BK298" s="16" t="s">
        <v>1801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1795</v>
      </c>
      <c r="I312" s="173" t="s">
        <v>1795</v>
      </c>
      <c r="J312" s="215">
        <v>72</v>
      </c>
      <c r="K312" s="215">
        <v>260</v>
      </c>
      <c r="L312" s="83" t="s">
        <v>608</v>
      </c>
      <c r="M312" s="202" t="s">
        <v>1796</v>
      </c>
      <c r="N312" s="202" t="s">
        <v>1796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1797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>W5046015</v>
      </c>
      <c r="B313" s="171">
        <v>46015</v>
      </c>
      <c r="C313" s="8">
        <f>IF(BS_CONTROLE[[#This Row],[DATA]]="","",WEEKNUM(BS_CONTROLE[[#This Row],[DATA]]))</f>
        <v>52</v>
      </c>
      <c r="D313" s="51" t="s">
        <v>835</v>
      </c>
      <c r="E313" s="311">
        <v>293</v>
      </c>
      <c r="F313" s="172"/>
      <c r="G313" s="9" t="e">
        <f>IF(D313="","*",VLOOKUP(F313,BS_ATIVIDADE[#All],3,FALSE))</f>
        <v>#N/A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e">
        <f>IF(D313="","*",VLOOKUP(AI313,BS_ATIVIDADE[#Data],3,FALSE))</f>
        <v>#N/A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1804</v>
      </c>
      <c r="D5" s="386"/>
      <c r="E5" s="386"/>
      <c r="F5" s="386"/>
      <c r="G5" s="386"/>
      <c r="H5" s="386"/>
      <c r="I5" s="386"/>
      <c r="J5" s="387"/>
      <c r="K5" s="388" t="s">
        <v>1805</v>
      </c>
      <c r="L5" s="389"/>
      <c r="M5" s="389"/>
      <c r="N5" s="389"/>
      <c r="O5" s="390" t="s">
        <v>1806</v>
      </c>
      <c r="P5" s="391"/>
      <c r="Q5" s="392"/>
    </row>
    <row r="6" spans="1:17" s="93" customFormat="1" ht="15.75" customHeight="1">
      <c r="A6" s="87" t="s">
        <v>1807</v>
      </c>
      <c r="B6" s="94" t="s">
        <v>1808</v>
      </c>
      <c r="C6" s="95" t="s">
        <v>1171</v>
      </c>
      <c r="D6" s="96" t="s">
        <v>1172</v>
      </c>
      <c r="E6" s="95" t="s">
        <v>1809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1810</v>
      </c>
      <c r="M6" s="139" t="s">
        <v>627</v>
      </c>
      <c r="N6" s="140" t="s">
        <v>1166</v>
      </c>
      <c r="O6" s="244" t="s">
        <v>1209</v>
      </c>
      <c r="P6" s="157"/>
      <c r="Q6" s="192" t="s">
        <v>1811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1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mc1 as 8:24h, previsão de faixa 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W50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1812</v>
      </c>
      <c r="W1" s="398"/>
      <c r="X1" s="398"/>
      <c r="Y1" s="104"/>
    </row>
    <row r="2" spans="1:25" s="100" customFormat="1" ht="11.25" customHeight="1">
      <c r="A2" s="105" t="s">
        <v>1813</v>
      </c>
      <c r="B2" s="105" t="s">
        <v>1808</v>
      </c>
      <c r="C2" s="105" t="s">
        <v>603</v>
      </c>
      <c r="D2" s="106" t="s">
        <v>1171</v>
      </c>
      <c r="E2" s="106" t="s">
        <v>1172</v>
      </c>
      <c r="F2" s="106" t="s">
        <v>1807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1814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>
        <f>IF(FN_MC!B313="","*",FN_MC!B313)</f>
        <v>46015</v>
      </c>
      <c r="G309" s="110" t="str">
        <f>IF(FN_MC!D313="","*",FN_MC!D313)</f>
        <v>W50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1816</v>
      </c>
      <c r="C2" s="95" t="s">
        <v>1157</v>
      </c>
      <c r="D2" s="95" t="s">
        <v>596</v>
      </c>
      <c r="E2" s="95" t="s">
        <v>1817</v>
      </c>
      <c r="F2" s="95" t="s">
        <v>1818</v>
      </c>
      <c r="G2" s="95" t="s">
        <v>1819</v>
      </c>
      <c r="H2" s="95" t="s">
        <v>1820</v>
      </c>
      <c r="I2" s="95" t="s">
        <v>1821</v>
      </c>
      <c r="J2" s="95" t="s">
        <v>1822</v>
      </c>
      <c r="K2" s="131" t="s">
        <v>1823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1825</v>
      </c>
      <c r="C4" s="318" t="s">
        <v>1826</v>
      </c>
      <c r="D4" s="318" t="s">
        <v>1827</v>
      </c>
      <c r="E4" s="318" t="s">
        <v>1828</v>
      </c>
      <c r="F4" s="318" t="s">
        <v>6</v>
      </c>
      <c r="G4" s="318" t="s">
        <v>1829</v>
      </c>
      <c r="H4" s="191"/>
    </row>
    <row r="5" spans="1:8">
      <c r="A5" s="191"/>
      <c r="B5" s="319" t="s">
        <v>1830</v>
      </c>
      <c r="C5" s="319">
        <v>309525</v>
      </c>
      <c r="D5" s="319" t="s">
        <v>1831</v>
      </c>
      <c r="E5" s="319" t="s">
        <v>844</v>
      </c>
      <c r="F5" s="319" t="s">
        <v>1832</v>
      </c>
      <c r="G5" s="320">
        <v>46296</v>
      </c>
      <c r="H5" s="191"/>
    </row>
    <row r="6" spans="1:8">
      <c r="A6" s="191"/>
      <c r="B6" s="319" t="s">
        <v>1833</v>
      </c>
      <c r="C6" s="319">
        <v>256875</v>
      </c>
      <c r="D6" s="319" t="s">
        <v>1834</v>
      </c>
      <c r="E6" s="319" t="s">
        <v>844</v>
      </c>
      <c r="F6" s="319" t="s">
        <v>1832</v>
      </c>
      <c r="G6" s="320">
        <v>46296</v>
      </c>
      <c r="H6" s="191"/>
    </row>
    <row r="7" spans="1:8">
      <c r="A7" s="191"/>
      <c r="B7" s="319" t="s">
        <v>1835</v>
      </c>
      <c r="C7" s="319">
        <v>257278</v>
      </c>
      <c r="D7" s="319" t="s">
        <v>1836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1837</v>
      </c>
      <c r="C8" s="319">
        <v>261794</v>
      </c>
      <c r="D8" s="319" t="s">
        <v>1838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1839</v>
      </c>
      <c r="C9" s="319">
        <v>257033</v>
      </c>
      <c r="D9" s="319" t="s">
        <v>1840</v>
      </c>
      <c r="E9" s="319" t="s">
        <v>835</v>
      </c>
      <c r="F9" s="319" t="s">
        <v>192</v>
      </c>
      <c r="G9" s="319" t="s">
        <v>1841</v>
      </c>
      <c r="H9" s="191"/>
    </row>
    <row r="10" spans="1:8">
      <c r="A10" s="191"/>
      <c r="B10" s="319" t="s">
        <v>1842</v>
      </c>
      <c r="C10" s="319">
        <v>396578</v>
      </c>
      <c r="D10" s="319" t="s">
        <v>1843</v>
      </c>
      <c r="E10" s="319" t="s">
        <v>835</v>
      </c>
      <c r="F10" s="319" t="s">
        <v>192</v>
      </c>
      <c r="G10" s="319" t="s">
        <v>1841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1845</v>
      </c>
      <c r="E3" s="315" t="s">
        <v>1846</v>
      </c>
      <c r="F3" s="315" t="s">
        <v>1847</v>
      </c>
      <c r="G3" s="315" t="s">
        <v>1848</v>
      </c>
      <c r="H3" s="315" t="s">
        <v>1849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2025-12-23T13:30:00Z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