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73" documentId="8_{B6337239-1A00-434D-AAD0-422EA1FEB5AE}" xr6:coauthVersionLast="47" xr6:coauthVersionMax="47" xr10:uidLastSave="{8597E722-D9C1-4525-82E1-E7226D05289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1" l="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G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C394" i="11"/>
  <c r="D394" i="11"/>
  <c r="E394" i="11"/>
  <c r="F394" i="11"/>
  <c r="G394" i="11"/>
  <c r="H394" i="11"/>
  <c r="I394" i="11"/>
  <c r="J394" i="11"/>
  <c r="O394" i="11"/>
  <c r="Q394" i="11"/>
  <c r="A395" i="11"/>
  <c r="B395" i="11"/>
  <c r="C395" i="11"/>
  <c r="D395" i="11"/>
  <c r="E395" i="11"/>
  <c r="F395" i="11"/>
  <c r="G395" i="11"/>
  <c r="H395" i="11"/>
  <c r="I395" i="11"/>
  <c r="J395" i="11"/>
  <c r="O395" i="11"/>
  <c r="Q395" i="11"/>
  <c r="A396" i="11"/>
  <c r="B396" i="11"/>
  <c r="C396" i="11"/>
  <c r="D396" i="11"/>
  <c r="E396" i="11"/>
  <c r="F396" i="11"/>
  <c r="G396" i="11"/>
  <c r="H396" i="11"/>
  <c r="I396" i="11"/>
  <c r="J396" i="11"/>
  <c r="O396" i="11"/>
  <c r="Q396" i="11"/>
  <c r="A397" i="11"/>
  <c r="B397" i="11"/>
  <c r="C397" i="11"/>
  <c r="D397" i="11"/>
  <c r="E397" i="11"/>
  <c r="F397" i="11"/>
  <c r="G397" i="11"/>
  <c r="H397" i="11"/>
  <c r="I397" i="11"/>
  <c r="J397" i="11"/>
  <c r="O397" i="11"/>
  <c r="Q397" i="11"/>
  <c r="A398" i="11"/>
  <c r="B398" i="11"/>
  <c r="C398" i="11"/>
  <c r="D398" i="11"/>
  <c r="E398" i="11"/>
  <c r="F398" i="11"/>
  <c r="G398" i="11"/>
  <c r="H398" i="11"/>
  <c r="I398" i="11"/>
  <c r="J398" i="11"/>
  <c r="O398" i="11"/>
  <c r="Q398" i="11"/>
  <c r="A399" i="11"/>
  <c r="B399" i="11"/>
  <c r="C399" i="11"/>
  <c r="D399" i="11"/>
  <c r="E399" i="11"/>
  <c r="F399" i="11"/>
  <c r="G399" i="11"/>
  <c r="H399" i="11"/>
  <c r="I399" i="11"/>
  <c r="J399" i="11"/>
  <c r="O399" i="11"/>
  <c r="Q399" i="11"/>
  <c r="A400" i="11"/>
  <c r="B400" i="11"/>
  <c r="C400" i="11"/>
  <c r="D400" i="11"/>
  <c r="E400" i="11"/>
  <c r="F400" i="11"/>
  <c r="G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M388" i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G389" i="1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G388" i="1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C384" i="11" s="1"/>
  <c r="T394" i="1" a="1"/>
  <c r="T394" i="1" s="1"/>
  <c r="D384" i="1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C385" i="11" s="1"/>
  <c r="T395" i="1" a="1"/>
  <c r="T395" i="1" s="1"/>
  <c r="D385" i="1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C386" i="11" s="1"/>
  <c r="T396" i="1" a="1"/>
  <c r="T396" i="1" s="1"/>
  <c r="D386" i="1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G387" i="11" s="1"/>
  <c r="N397" i="1" a="1"/>
  <c r="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387" i="11" s="1"/>
  <c r="AL397" i="1"/>
  <c r="AO397" i="1"/>
  <c r="BE397" i="1" s="1"/>
  <c r="AP397" i="1"/>
  <c r="M387" i="11" s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T398" i="1" a="1"/>
  <c r="T398" i="1" s="1"/>
  <c r="U398" i="1"/>
  <c r="AI398" i="1"/>
  <c r="BB398" i="1" s="1"/>
  <c r="AK398" i="1"/>
  <c r="K388" i="11" s="1"/>
  <c r="AL398" i="1"/>
  <c r="AO398" i="1"/>
  <c r="BD398" i="1" s="1" a="1"/>
  <c r="BD398" i="1" s="1"/>
  <c r="AP398" i="1"/>
  <c r="M388" i="11" s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T399" i="1" a="1"/>
  <c r="T399" i="1" s="1"/>
  <c r="U399" i="1"/>
  <c r="AI399" i="1"/>
  <c r="BB399" i="1" s="1"/>
  <c r="AK399" i="1"/>
  <c r="K389" i="11" s="1"/>
  <c r="AL399" i="1"/>
  <c r="AO399" i="1"/>
  <c r="AP399" i="1"/>
  <c r="M389" i="11" s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T400" i="1" a="1"/>
  <c r="T400" i="1" s="1"/>
  <c r="U400" i="1"/>
  <c r="AI400" i="1"/>
  <c r="BB400" i="1" s="1"/>
  <c r="AK400" i="1"/>
  <c r="K390" i="11" s="1"/>
  <c r="AL400" i="1"/>
  <c r="AO400" i="1"/>
  <c r="BE400" i="1" s="1"/>
  <c r="AP400" i="1"/>
  <c r="M390" i="11" s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G391" i="1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K391" i="11" s="1"/>
  <c r="AL401" i="1"/>
  <c r="AO401" i="1"/>
  <c r="BD401" i="1" s="1" a="1"/>
  <c r="BD401" i="1" s="1"/>
  <c r="AP401" i="1"/>
  <c r="M391" i="11" s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G392" i="1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392" i="11" s="1"/>
  <c r="AL402" i="1"/>
  <c r="AO402" i="1"/>
  <c r="BE402" i="1" s="1"/>
  <c r="AP402" i="1"/>
  <c r="M392" i="11" s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G393" i="1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393" i="11" s="1"/>
  <c r="AL403" i="1"/>
  <c r="AO403" i="1"/>
  <c r="BE403" i="1" s="1"/>
  <c r="AP403" i="1"/>
  <c r="M393" i="11" s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K394" i="11" s="1"/>
  <c r="AL404" i="1"/>
  <c r="AO404" i="1"/>
  <c r="AP404" i="1"/>
  <c r="M394" i="11" s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K395" i="11" s="1"/>
  <c r="AL405" i="1"/>
  <c r="AO405" i="1"/>
  <c r="BD405" i="1" s="1" a="1"/>
  <c r="BD405" i="1" s="1"/>
  <c r="AP405" i="1"/>
  <c r="M395" i="11" s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K396" i="11" s="1"/>
  <c r="AL406" i="1"/>
  <c r="AO406" i="1"/>
  <c r="BD406" i="1" s="1" a="1"/>
  <c r="BD406" i="1" s="1"/>
  <c r="AP406" i="1"/>
  <c r="M396" i="11" s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K397" i="11" s="1"/>
  <c r="AL407" i="1"/>
  <c r="AO407" i="1"/>
  <c r="BD407" i="1" s="1" a="1"/>
  <c r="BD407" i="1" s="1"/>
  <c r="AP407" i="1"/>
  <c r="M397" i="11" s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K398" i="11" s="1"/>
  <c r="AL408" i="1"/>
  <c r="AO408" i="1"/>
  <c r="BE408" i="1" s="1"/>
  <c r="AP408" i="1"/>
  <c r="M398" i="11" s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K399" i="11" s="1"/>
  <c r="AL409" i="1"/>
  <c r="AO409" i="1"/>
  <c r="BE409" i="1" s="1"/>
  <c r="AP409" i="1"/>
  <c r="M399" i="11" s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K400" i="11" s="1"/>
  <c r="AL410" i="1"/>
  <c r="AO410" i="1"/>
  <c r="BD410" i="1" s="1" a="1"/>
  <c r="BD410" i="1" s="1"/>
  <c r="AP410" i="1"/>
  <c r="M400" i="11" s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G401" i="1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K401" i="11" s="1"/>
  <c r="AL411" i="1"/>
  <c r="AO411" i="1"/>
  <c r="BE411" i="1" s="1"/>
  <c r="AP411" i="1"/>
  <c r="M401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402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402" i="11" s="1"/>
  <c r="AL412" i="1"/>
  <c r="AO412" i="1"/>
  <c r="BD412" i="1" s="1" a="1"/>
  <c r="BD412" i="1" s="1"/>
  <c r="AP412" i="1"/>
  <c r="M402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403" i="1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K403" i="11" s="1"/>
  <c r="AL413" i="1"/>
  <c r="AO413" i="1"/>
  <c r="BD413" i="1" s="1" a="1"/>
  <c r="BD413" i="1" s="1"/>
  <c r="AP413" i="1"/>
  <c r="M403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404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404" i="11" s="1"/>
  <c r="AL414" i="1"/>
  <c r="AO414" i="1"/>
  <c r="BE414" i="1" s="1"/>
  <c r="AP414" i="1"/>
  <c r="M404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411" i="12" l="1"/>
  <c r="D404" i="11"/>
  <c r="D411" i="12"/>
  <c r="C404" i="11"/>
  <c r="E410" i="12"/>
  <c r="D403" i="11"/>
  <c r="D410" i="12"/>
  <c r="C403" i="11"/>
  <c r="E409" i="12"/>
  <c r="D402" i="11"/>
  <c r="D409" i="12"/>
  <c r="C402" i="11"/>
  <c r="E408" i="12"/>
  <c r="D401" i="11"/>
  <c r="D408" i="12"/>
  <c r="C401" i="11"/>
  <c r="E400" i="12"/>
  <c r="D393" i="11"/>
  <c r="D400" i="12"/>
  <c r="C393" i="11"/>
  <c r="E399" i="12"/>
  <c r="D392" i="11"/>
  <c r="D399" i="12"/>
  <c r="C392" i="11"/>
  <c r="E398" i="12"/>
  <c r="D391" i="11"/>
  <c r="D398" i="12"/>
  <c r="C391" i="11"/>
  <c r="E397" i="12"/>
  <c r="D390" i="11"/>
  <c r="D397" i="12"/>
  <c r="C390" i="11"/>
  <c r="E396" i="12"/>
  <c r="D389" i="11"/>
  <c r="D396" i="12"/>
  <c r="C389" i="11"/>
  <c r="E395" i="12"/>
  <c r="D388" i="11"/>
  <c r="D395" i="12"/>
  <c r="C388" i="11"/>
  <c r="E394" i="12"/>
  <c r="D387" i="11"/>
  <c r="D394" i="12"/>
  <c r="C387" i="11"/>
  <c r="AJ400" i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93" i="12"/>
  <c r="E392" i="12"/>
  <c r="D392" i="12"/>
  <c r="E391" i="12"/>
  <c r="D391" i="12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9" i="11"/>
  <c r="K409" i="11"/>
  <c r="M406" i="11"/>
  <c r="K406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K491" i="11"/>
  <c r="M485" i="11"/>
  <c r="M482" i="11"/>
  <c r="K473" i="11"/>
  <c r="M476" i="11"/>
  <c r="C501" i="11"/>
  <c r="C497" i="11"/>
  <c r="C495" i="11"/>
  <c r="C494" i="11"/>
  <c r="C489" i="11"/>
  <c r="C4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F352" i="13"/>
  <c r="F355" i="13"/>
  <c r="H457" i="12"/>
  <c r="H454" i="12"/>
  <c r="H451" i="12"/>
  <c r="H448" i="12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D497" i="12"/>
  <c r="L496" i="12"/>
  <c r="E484" i="12"/>
  <c r="K496" i="12"/>
  <c r="D496" i="12"/>
  <c r="L495" i="12"/>
  <c r="G523" i="11"/>
  <c r="E476" i="12"/>
  <c r="E473" i="12"/>
  <c r="L481" i="12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84" i="11" l="1"/>
  <c r="N384" i="11"/>
  <c r="L385" i="11"/>
  <c r="N385" i="11"/>
  <c r="L386" i="11"/>
  <c r="N386" i="11"/>
  <c r="L387" i="11"/>
  <c r="N387" i="11"/>
  <c r="L388" i="11"/>
  <c r="N388" i="11"/>
  <c r="L389" i="11"/>
  <c r="N389" i="11"/>
  <c r="L390" i="11"/>
  <c r="N390" i="11"/>
  <c r="L391" i="11"/>
  <c r="N391" i="11"/>
  <c r="L392" i="11"/>
  <c r="N392" i="11"/>
  <c r="L393" i="11"/>
  <c r="N393" i="11"/>
  <c r="L394" i="11"/>
  <c r="N394" i="11"/>
  <c r="L395" i="11"/>
  <c r="N395" i="11"/>
  <c r="L396" i="11"/>
  <c r="N396" i="11"/>
  <c r="L397" i="11"/>
  <c r="N397" i="11"/>
  <c r="L398" i="11"/>
  <c r="N398" i="11"/>
  <c r="L399" i="11"/>
  <c r="N399" i="11"/>
  <c r="L400" i="11"/>
  <c r="N400" i="11"/>
  <c r="L401" i="11"/>
  <c r="N401" i="11"/>
  <c r="L402" i="11"/>
  <c r="N402" i="11"/>
  <c r="L403" i="11"/>
  <c r="N403" i="11"/>
  <c r="L404" i="11"/>
  <c r="N404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12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<sst xmlns="http://schemas.openxmlformats.org/spreadsheetml/2006/main" count="10663" uniqueCount="2102">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</sst>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8" dateTimeGrouping="day"/>
        <dateGroupItem year="2025" month="11" day="29" dateTimeGrouping="day"/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BK400" sqref="BK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ERRO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2077</v>
      </c>
      <c r="BK399" s="16" t="s">
        <v>2078</v>
      </c>
      <c r="BL399" s="15"/>
      <c r="BM399" s="14"/>
      <c r="BN399" s="14"/>
      <c r="BO399" s="165"/>
      <c r="BP399" s="16"/>
      <c r="BQ399" s="12" t="e">
        <f t="shared" si="61"/>
        <v>#VALUE!</v>
      </c>
      <c r="BR399" s="18" t="e">
        <f t="shared" si="62"/>
        <v>#VALUE!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2079</v>
      </c>
      <c r="N400" s="204" t="s">
        <v>2080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2081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2082</v>
      </c>
      <c r="BK400" s="16" t="s">
        <v>2082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2082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2083</v>
      </c>
      <c r="W1" s="367"/>
      <c r="X1" s="367"/>
      <c r="Y1" s="104"/>
    </row>
    <row r="2" spans="1:25" s="100" customFormat="1" ht="11.25" customHeight="1">
      <c r="A2" s="105" t="s">
        <v>2084</v>
      </c>
      <c r="B2" s="105" t="s">
        <v>2085</v>
      </c>
      <c r="C2" s="105" t="s">
        <v>603</v>
      </c>
      <c r="D2" s="106" t="s">
        <v>1167</v>
      </c>
      <c r="E2" s="106" t="s">
        <v>1168</v>
      </c>
      <c r="F2" s="106" t="s">
        <v>2086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2087</v>
      </c>
      <c r="U2" s="108" t="s">
        <v>1170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1505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1505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15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15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1526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1505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15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15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1526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1505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15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1526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1505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15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1526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1505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15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1526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1000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1505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1505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15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1526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1505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1526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1000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1505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1526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1000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1505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15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1526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1505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15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1526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1000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1505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15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1000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1505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1000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1505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1526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1000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1505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1526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15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1000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15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1526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1000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15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1526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1000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1000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1000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15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1526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1000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15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1526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1000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15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1000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 t="str">
        <f ca="1">_xlfn.XLOOKUP(G370&amp;$V$2,BS_CONTROLE[CHAVE],BS_CONTROLE[Quantidade_11],"-")</f>
        <v>-</v>
      </c>
      <c r="W370" s="112">
        <f ca="1">_xlfn.XLOOKUP(G370&amp;$W$2,BS_CONTROLE[CHAVE],BS_CONTROLE[Quantidade_11],"-")</f>
        <v>15</v>
      </c>
      <c r="X370" s="112">
        <f ca="1">_xlfn.XLOOKUP(G370&amp;$X$2,BS_CONTROLE[CHAVE],BS_CONTROLE[Quantidade_11],"-")</f>
        <v>1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250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1526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1000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 t="str">
        <f ca="1">_xlfn.XLOOKUP(G380&amp;$V$2,BS_CONTROLE[CHAVE],BS_CONTROLE[Quantidade_11],"-")</f>
        <v>-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2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15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1000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 t="str">
        <f ca="1">_xlfn.XLOOKUP(G389&amp;$V$2,BS_CONTROLE[CHAVE],BS_CONTROLE[Quantidade_11],"-")</f>
        <v>-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0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1505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1000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1505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83" sqref="A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2088</v>
      </c>
      <c r="D5" s="369"/>
      <c r="E5" s="369"/>
      <c r="F5" s="369"/>
      <c r="G5" s="369"/>
      <c r="H5" s="369"/>
      <c r="I5" s="369"/>
      <c r="J5" s="370"/>
      <c r="K5" s="371" t="s">
        <v>2089</v>
      </c>
      <c r="L5" s="372"/>
      <c r="M5" s="372"/>
      <c r="N5" s="372"/>
      <c r="O5" s="373" t="s">
        <v>2090</v>
      </c>
      <c r="P5" s="374"/>
      <c r="Q5" s="375"/>
    </row>
    <row r="6" spans="1:17" s="93" customFormat="1" ht="15.75" customHeight="1">
      <c r="A6" s="87" t="s">
        <v>2086</v>
      </c>
      <c r="B6" s="94" t="s">
        <v>2085</v>
      </c>
      <c r="C6" s="95" t="s">
        <v>1167</v>
      </c>
      <c r="D6" s="96" t="s">
        <v>1168</v>
      </c>
      <c r="E6" s="95" t="s">
        <v>2091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2092</v>
      </c>
      <c r="M6" s="139" t="s">
        <v>626</v>
      </c>
      <c r="N6" s="140" t="s">
        <v>1162</v>
      </c>
      <c r="O6" s="246" t="s">
        <v>1205</v>
      </c>
      <c r="P6" s="157"/>
      <c r="Q6" s="193" t="s">
        <v>2093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IF(FN_MC!B397="","*",FN_MC!B397)</f>
        <v>*</v>
      </c>
      <c r="B387" s="98" t="str">
        <f>IF(FN_MC!X397="","*",FN_MC!X397)</f>
        <v>*</v>
      </c>
      <c r="C387" s="99" t="str">
        <f>IF(FN_MC!S397="","*",FN_MC!S397)</f>
        <v>-</v>
      </c>
      <c r="D387" s="99" t="str">
        <f>IF(FN_MC!T397="","*",FN_MC!T397)</f>
        <v>-</v>
      </c>
      <c r="E387" s="99" t="str">
        <f>IF(FN_MC!D397="","*",FN_MC!D397)</f>
        <v>*</v>
      </c>
      <c r="F387" s="99" t="str">
        <f>IF(FN_MC!H397="","*",FN_MC!H397)</f>
        <v>*</v>
      </c>
      <c r="G387" s="99" t="str">
        <f>IF(FN_MC!M397="","*",FN_MC!M397)</f>
        <v>-</v>
      </c>
      <c r="H387" s="154" t="str">
        <f>IF(FN_MC!K397="","*",FN_MC!K397)</f>
        <v>*</v>
      </c>
      <c r="I387" s="132" t="str">
        <f>IF(FN_MC!O397="","*",FN_MC!O397)</f>
        <v>*</v>
      </c>
      <c r="J387" s="132" t="str">
        <f>IF(FN_MC!P397="","*",FN_MC!P397)</f>
        <v>*</v>
      </c>
      <c r="K387" s="141" t="str">
        <f>IF(FN_MC!AK397="","*",FN_MC!AK397)</f>
        <v>-</v>
      </c>
      <c r="L387" s="141" t="str">
        <f>IF(FN_MC!AM397="","*",FN_MC!AM397)</f>
        <v>-</v>
      </c>
      <c r="M387" s="141" t="str">
        <f>IF(FN_MC!AP397="","*",FN_MC!AP397)</f>
        <v>-</v>
      </c>
      <c r="N387" s="141" t="str">
        <f>IF(FN_MC!AM397="","*",FN_MC!AM397)</f>
        <v>-</v>
      </c>
      <c r="O387" s="174">
        <f>FN_MC!BH397</f>
        <v>0</v>
      </c>
      <c r="P387" s="90"/>
      <c r="Q387" s="145" t="str">
        <f>IF($A$2=1,IF(FN_MC!BJ397="","*",FN_MC!BJ397),IF(FN_MC!BK397="","*",FN_MC!BK397))</f>
        <v>*</v>
      </c>
    </row>
    <row r="388" spans="1:17">
      <c r="A388" s="97">
        <f>IF(FN_MC!B398="","*",FN_MC!B398)</f>
        <v>45991</v>
      </c>
      <c r="B388" s="98" t="str">
        <f>IF(FN_MC!X398="","*",FN_MC!X398)</f>
        <v>Oportunidade</v>
      </c>
      <c r="C388" s="99" t="str">
        <f>IF(FN_MC!S398="","*",FN_MC!S398)</f>
        <v>FERRONORTE</v>
      </c>
      <c r="D388" s="99" t="str">
        <f>IF(FN_MC!T398="","*",FN_MC!T398)</f>
        <v>TMI-TCS</v>
      </c>
      <c r="E388" s="99" t="str">
        <f>IF(FN_MC!D398="","*",FN_MC!D398)</f>
        <v>V86</v>
      </c>
      <c r="F388" s="99" t="str">
        <f>IF(FN_MC!H398="","*",FN_MC!H398)</f>
        <v>TID2</v>
      </c>
      <c r="G388" s="99" t="str">
        <f>IF(FN_MC!M398="","*",FN_MC!M398)</f>
        <v>TID-TVI</v>
      </c>
      <c r="H388" s="154">
        <f>IF(FN_MC!K398="","*",FN_MC!K398)</f>
        <v>200</v>
      </c>
      <c r="I388" s="132">
        <f>IF(FN_MC!O398="","*",FN_MC!O398)</f>
        <v>0.39583333333333331</v>
      </c>
      <c r="J388" s="132">
        <f>IF(FN_MC!P398="","*",FN_MC!P398)</f>
        <v>6.25E-2</v>
      </c>
      <c r="K388" s="141" t="str">
        <f>IF(FN_MC!AK398="","*",FN_MC!AK398)</f>
        <v>TID2</v>
      </c>
      <c r="L388" s="141" t="str">
        <f>IF(FN_MC!AM398="","*",FN_MC!AM398)</f>
        <v>TID-TVI</v>
      </c>
      <c r="M388" s="141">
        <f>IF(FN_MC!AP398="","*",FN_MC!AP398)</f>
        <v>200</v>
      </c>
      <c r="N388" s="141" t="str">
        <f>IF(FN_MC!AM398="","*",FN_MC!AM398)</f>
        <v>TID-TVI</v>
      </c>
      <c r="O388" s="174">
        <f>FN_MC!BH398</f>
        <v>0</v>
      </c>
      <c r="P388" s="90"/>
      <c r="Q388" s="145" t="str">
        <f>IF($A$2=1,IF(FN_MC!BJ398="","*",FN_MC!BJ398),IF(FN_MC!BK398="","*",FN_MC!BK398))</f>
        <v>Não solicita MC1 / Em manutenção.</v>
      </c>
    </row>
    <row r="389" spans="1:17">
      <c r="A389" s="97">
        <f>IF(FN_MC!B399="","*",FN_MC!B399)</f>
        <v>45991</v>
      </c>
      <c r="B389" s="98" t="str">
        <f>IF(FN_MC!X399="","*",FN_MC!X399)</f>
        <v>Oportunidade</v>
      </c>
      <c r="C389" s="99" t="str">
        <f>IF(FN_MC!S399="","*",FN_MC!S399)</f>
        <v>MALHA CENTRAL</v>
      </c>
      <c r="D389" s="99" t="str">
        <f>IF(FN_MC!T399="","*",FN_MC!T399)</f>
        <v>RAMAL</v>
      </c>
      <c r="E389" s="99" t="str">
        <f>IF(FN_MC!D399="","*",FN_MC!D399)</f>
        <v>V42</v>
      </c>
      <c r="F389" s="99" t="str">
        <f>IF(FN_MC!H399="","*",FN_MC!H399)</f>
        <v>ZGT1</v>
      </c>
      <c r="G389" s="99" t="str">
        <f>IF(FN_MC!M399="","*",FN_MC!M399)</f>
        <v>ZGT</v>
      </c>
      <c r="H389" s="154">
        <f>IF(FN_MC!K399="","*",FN_MC!K399)</f>
        <v>297</v>
      </c>
      <c r="I389" s="132">
        <f>IF(FN_MC!O399="","*",FN_MC!O399)</f>
        <v>0.27083333333333331</v>
      </c>
      <c r="J389" s="132">
        <f>IF(FN_MC!P399="","*",FN_MC!P399)</f>
        <v>8.3333333333333329E-2</v>
      </c>
      <c r="K389" s="141" t="str">
        <f>IF(FN_MC!AK399="","*",FN_MC!AK399)</f>
        <v>ZGT1</v>
      </c>
      <c r="L389" s="141" t="str">
        <f>IF(FN_MC!AM399="","*",FN_MC!AM399)</f>
        <v>ZGT</v>
      </c>
      <c r="M389" s="141">
        <f>IF(FN_MC!AP399="","*",FN_MC!AP399)</f>
        <v>297</v>
      </c>
      <c r="N389" s="141" t="str">
        <f>IF(FN_MC!AM399="","*",FN_MC!AM399)</f>
        <v>ZGT</v>
      </c>
      <c r="O389" s="174">
        <f>FN_MC!BH399</f>
        <v>2</v>
      </c>
      <c r="P389" s="90"/>
      <c r="Q389" s="145" t="str">
        <f>IF($A$2=1,IF(FN_MC!BJ399="","*",FN_MC!BJ399),IF(FN_MC!BK399="","*",FN_MC!BK399))</f>
        <v xml:space="preserve">Mc1 08h00 / Aguardando partida do M82/ autorizado entrada na via 10h43 / Em intervalo 11h32 </v>
      </c>
    </row>
    <row r="390" spans="1:17">
      <c r="A390" s="97">
        <f>IF(FN_MC!B400="","*",FN_MC!B400)</f>
        <v>45991</v>
      </c>
      <c r="B390" s="98" t="str">
        <f>IF(FN_MC!X400="","*",FN_MC!X400)</f>
        <v>Oportunidade</v>
      </c>
      <c r="C390" s="99" t="str">
        <f>IF(FN_MC!S400="","*",FN_MC!S400)</f>
        <v>MALHA CENTRAL</v>
      </c>
      <c r="D390" s="99" t="str">
        <f>IF(FN_MC!T400="","*",FN_MC!T400)</f>
        <v>RAMAL</v>
      </c>
      <c r="E390" s="99" t="str">
        <f>IF(FN_MC!D400="","*",FN_MC!D400)</f>
        <v>V80</v>
      </c>
      <c r="F390" s="99" t="str">
        <f>IF(FN_MC!H400="","*",FN_MC!H400)</f>
        <v>ZIQ</v>
      </c>
      <c r="G390" s="99" t="str">
        <f>IF(FN_MC!M400="","*",FN_MC!M400)</f>
        <v>ZIQ-ZPQ</v>
      </c>
      <c r="H390" s="154">
        <f>IF(FN_MC!K400="","*",FN_MC!K400)</f>
        <v>175</v>
      </c>
      <c r="I390" s="132">
        <f>IF(FN_MC!O400="","*",FN_MC!O400)</f>
        <v>0.375</v>
      </c>
      <c r="J390" s="132">
        <f>IF(FN_MC!P400="","*",FN_MC!P400)</f>
        <v>4.1666666666666664E-2</v>
      </c>
      <c r="K390" s="141" t="str">
        <f>IF(FN_MC!AK400="","*",FN_MC!AK400)</f>
        <v>ZIQ</v>
      </c>
      <c r="L390" s="141" t="str">
        <f>IF(FN_MC!AM400="","*",FN_MC!AM400)</f>
        <v>ZIQ-ZPQ</v>
      </c>
      <c r="M390" s="141">
        <f>IF(FN_MC!AP400="","*",FN_MC!AP400)</f>
        <v>175</v>
      </c>
      <c r="N390" s="141" t="str">
        <f>IF(FN_MC!AM400="","*",FN_MC!AM400)</f>
        <v>ZIQ-ZPQ</v>
      </c>
      <c r="O390" s="174">
        <f>FN_MC!BH400</f>
        <v>0</v>
      </c>
      <c r="P390" s="90"/>
      <c r="Q390" s="145" t="str">
        <f>IF($A$2=1,IF(FN_MC!BJ400="","*",FN_MC!BJ400),IF(FN_MC!BK400="","*",FN_MC!BK400))</f>
        <v>MC1 10h09 / Sem oportunidade de faixa</v>
      </c>
    </row>
    <row r="391" spans="1:17" hidden="1">
      <c r="A391" s="97" t="str">
        <f>IF(FN_MC!B401="","*",FN_MC!B401)</f>
        <v>*</v>
      </c>
      <c r="B391" s="98" t="str">
        <f>IF(FN_MC!X401="","*",FN_MC!X401)</f>
        <v>*</v>
      </c>
      <c r="C391" s="99" t="str">
        <f>IF(FN_MC!S401="","*",FN_MC!S401)</f>
        <v>-</v>
      </c>
      <c r="D391" s="99" t="str">
        <f>IF(FN_MC!T401="","*",FN_MC!T401)</f>
        <v>-</v>
      </c>
      <c r="E391" s="99" t="str">
        <f>IF(FN_MC!D401="","*",FN_MC!D401)</f>
        <v>*</v>
      </c>
      <c r="F391" s="99" t="str">
        <f>IF(FN_MC!H401="","*",FN_MC!H401)</f>
        <v>*</v>
      </c>
      <c r="G391" s="99" t="str">
        <f>IF(FN_MC!M401="","*",FN_MC!M401)</f>
        <v>-</v>
      </c>
      <c r="H391" s="154" t="str">
        <f>IF(FN_MC!K401="","*",FN_MC!K401)</f>
        <v>*</v>
      </c>
      <c r="I391" s="132" t="str">
        <f>IF(FN_MC!O401="","*",FN_MC!O401)</f>
        <v>*</v>
      </c>
      <c r="J391" s="132" t="str">
        <f>IF(FN_MC!P401="","*",FN_MC!P401)</f>
        <v>*</v>
      </c>
      <c r="K391" s="141" t="str">
        <f>IF(FN_MC!AK401="","*",FN_MC!AK401)</f>
        <v>-</v>
      </c>
      <c r="L391" s="141" t="str">
        <f>IF(FN_MC!AM401="","*",FN_MC!AM401)</f>
        <v>-</v>
      </c>
      <c r="M391" s="141" t="str">
        <f>IF(FN_MC!AP401="","*",FN_MC!AP401)</f>
        <v>-</v>
      </c>
      <c r="N391" s="141" t="str">
        <f>IF(FN_MC!AM401="","*",FN_MC!AM401)</f>
        <v>-</v>
      </c>
      <c r="O391" s="174">
        <f>FN_MC!BH401</f>
        <v>0</v>
      </c>
      <c r="P391" s="90"/>
      <c r="Q391" s="145" t="str">
        <f>IF($A$2=1,IF(FN_MC!BJ401="","*",FN_MC!BJ401),IF(FN_MC!BK401="","*",FN_MC!BK401))</f>
        <v>*</v>
      </c>
    </row>
    <row r="392" spans="1:17" hidden="1">
      <c r="A392" s="97" t="str">
        <f>IF(FN_MC!B402="","*",FN_MC!B402)</f>
        <v>*</v>
      </c>
      <c r="B392" s="98" t="str">
        <f>IF(FN_MC!X402="","*",FN_MC!X402)</f>
        <v>*</v>
      </c>
      <c r="C392" s="99" t="str">
        <f>IF(FN_MC!S402="","*",FN_MC!S402)</f>
        <v>-</v>
      </c>
      <c r="D392" s="99" t="str">
        <f>IF(FN_MC!T402="","*",FN_MC!T402)</f>
        <v>-</v>
      </c>
      <c r="E392" s="99" t="str">
        <f>IF(FN_MC!D402="","*",FN_MC!D402)</f>
        <v>*</v>
      </c>
      <c r="F392" s="99" t="str">
        <f>IF(FN_MC!H402="","*",FN_MC!H402)</f>
        <v>*</v>
      </c>
      <c r="G392" s="99" t="str">
        <f>IF(FN_MC!M402="","*",FN_MC!M402)</f>
        <v>-</v>
      </c>
      <c r="H392" s="154" t="str">
        <f>IF(FN_MC!K402="","*",FN_MC!K402)</f>
        <v>*</v>
      </c>
      <c r="I392" s="132" t="str">
        <f>IF(FN_MC!O402="","*",FN_MC!O402)</f>
        <v>*</v>
      </c>
      <c r="J392" s="132" t="str">
        <f>IF(FN_MC!P402="","*",FN_MC!P402)</f>
        <v>*</v>
      </c>
      <c r="K392" s="141" t="str">
        <f>IF(FN_MC!AK402="","*",FN_MC!AK402)</f>
        <v>-</v>
      </c>
      <c r="L392" s="141" t="str">
        <f>IF(FN_MC!AM402="","*",FN_MC!AM402)</f>
        <v>-</v>
      </c>
      <c r="M392" s="141" t="str">
        <f>IF(FN_MC!AP402="","*",FN_MC!AP402)</f>
        <v>-</v>
      </c>
      <c r="N392" s="141" t="str">
        <f>IF(FN_MC!AM402="","*",FN_MC!AM402)</f>
        <v>-</v>
      </c>
      <c r="O392" s="174">
        <f>FN_MC!BH402</f>
        <v>0</v>
      </c>
      <c r="P392" s="90"/>
      <c r="Q392" s="145" t="str">
        <f>IF($A$2=1,IF(FN_MC!BJ402="","*",FN_MC!BJ402),IF(FN_MC!BK402="","*",FN_MC!BK402))</f>
        <v>*</v>
      </c>
    </row>
    <row r="393" spans="1:17" hidden="1">
      <c r="A393" s="97" t="str">
        <f>IF(FN_MC!B403="","*",FN_MC!B403)</f>
        <v>*</v>
      </c>
      <c r="B393" s="98" t="str">
        <f>IF(FN_MC!X403="","*",FN_MC!X403)</f>
        <v>*</v>
      </c>
      <c r="C393" s="99" t="str">
        <f>IF(FN_MC!S403="","*",FN_MC!S403)</f>
        <v>-</v>
      </c>
      <c r="D393" s="99" t="str">
        <f>IF(FN_MC!T403="","*",FN_MC!T403)</f>
        <v>-</v>
      </c>
      <c r="E393" s="99" t="str">
        <f>IF(FN_MC!D403="","*",FN_MC!D403)</f>
        <v>*</v>
      </c>
      <c r="F393" s="99" t="str">
        <f>IF(FN_MC!H403="","*",FN_MC!H403)</f>
        <v>*</v>
      </c>
      <c r="G393" s="99" t="str">
        <f>IF(FN_MC!M403="","*",FN_MC!M403)</f>
        <v>-</v>
      </c>
      <c r="H393" s="154" t="str">
        <f>IF(FN_MC!K403="","*",FN_MC!K403)</f>
        <v>*</v>
      </c>
      <c r="I393" s="132" t="str">
        <f>IF(FN_MC!O403="","*",FN_MC!O403)</f>
        <v>*</v>
      </c>
      <c r="J393" s="132" t="str">
        <f>IF(FN_MC!P403="","*",FN_MC!P403)</f>
        <v>*</v>
      </c>
      <c r="K393" s="141" t="str">
        <f>IF(FN_MC!AK403="","*",FN_MC!AK403)</f>
        <v>-</v>
      </c>
      <c r="L393" s="141" t="str">
        <f>IF(FN_MC!AM403="","*",FN_MC!AM403)</f>
        <v>-</v>
      </c>
      <c r="M393" s="141" t="str">
        <f>IF(FN_MC!AP403="","*",FN_MC!AP403)</f>
        <v>-</v>
      </c>
      <c r="N393" s="141" t="str">
        <f>IF(FN_MC!AM403="","*",FN_MC!AM403)</f>
        <v>-</v>
      </c>
      <c r="O393" s="174">
        <f>FN_MC!BH403</f>
        <v>0</v>
      </c>
      <c r="P393" s="90"/>
      <c r="Q393" s="145" t="str">
        <f>IF($A$2=1,IF(FN_MC!BJ403="","*",FN_MC!BJ403),IF(FN_MC!BK403="","*",FN_MC!BK403))</f>
        <v>*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*</v>
      </c>
      <c r="D394" s="99" t="str">
        <f>IF(FN_MC!T404="","*",FN_MC!T404)</f>
        <v>*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*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>
        <f>FN_MC!BH404</f>
        <v>0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*</v>
      </c>
      <c r="D395" s="99" t="str">
        <f>IF(FN_MC!T405="","*",FN_MC!T405)</f>
        <v>*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*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>
        <f>FN_MC!BH405</f>
        <v>0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*</v>
      </c>
      <c r="D396" s="99" t="str">
        <f>IF(FN_MC!T406="","*",FN_MC!T406)</f>
        <v>*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*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>
        <f>FN_MC!BH406</f>
        <v>0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*</v>
      </c>
      <c r="D397" s="99" t="str">
        <f>IF(FN_MC!T407="","*",FN_MC!T407)</f>
        <v>*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*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>
        <f>FN_MC!BH407</f>
        <v>0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*</v>
      </c>
      <c r="D398" s="99" t="str">
        <f>IF(FN_MC!T408="","*",FN_MC!T408)</f>
        <v>*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*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>
        <f>FN_MC!BH408</f>
        <v>0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*</v>
      </c>
      <c r="D399" s="99" t="str">
        <f>IF(FN_MC!T409="","*",FN_MC!T409)</f>
        <v>*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*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>
        <f>FN_MC!BH409</f>
        <v>0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*</v>
      </c>
      <c r="D400" s="99" t="str">
        <f>IF(FN_MC!T410="","*",FN_MC!T410)</f>
        <v>*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*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>
        <f>FN_MC!BH410</f>
        <v>0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>
        <f>FN_MC!BH411</f>
        <v>0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>
        <f>FN_MC!BH412</f>
        <v>0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>
        <f>FN_MC!BH413</f>
        <v>0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>
        <f>FN_MC!BH414</f>
        <v>0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2094</v>
      </c>
      <c r="C2" s="95" t="s">
        <v>1152</v>
      </c>
      <c r="D2" s="95" t="s">
        <v>1154</v>
      </c>
      <c r="E2" s="95" t="s">
        <v>2095</v>
      </c>
      <c r="F2" s="95" t="s">
        <v>2096</v>
      </c>
      <c r="G2" s="95" t="s">
        <v>2097</v>
      </c>
      <c r="H2" s="95" t="s">
        <v>2098</v>
      </c>
      <c r="I2" s="95" t="s">
        <v>2099</v>
      </c>
      <c r="J2" s="95" t="s">
        <v>2100</v>
      </c>
      <c r="K2" s="131" t="s">
        <v>2101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2025-12-01T09:37:38Z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