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36" documentId="120_S{118792C3-22EF-5104-A093-F22BFE3913F3}" xr6:coauthVersionLast="47" xr6:coauthVersionMax="47" xr10:uidLastSave="{1C0519D3-A65F-4C1E-9D1A-B3A8B413E5C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98" i="15" l="1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<sst xmlns="http://schemas.openxmlformats.org/spreadsheetml/2006/main" count="4169" uniqueCount="1209">
  <si>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</si>
  <si>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</si>
  <si>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</si>
  <si>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</si>
  <si>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</si>
  <si>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</si>
  <si>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</si>
  <si>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</si>
  <si>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</si>
  <si>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</si>
  <si>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</si>
  <si>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</si>
  <si>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</si>
  <si>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</si>
  <si>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</si>
  <si>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</si>
  <si>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</si>
  <si>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</si>
  <si>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</si>
  <si>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</si>
  <si>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</si>
  <si>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</si>
  <si>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</si>
  <si>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</si>
  <si>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</si>
  <si>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</si>
  <si>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</si>
  <si>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</si>
  <si>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</si>
  <si>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</si>
  <si>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</si>
  <si>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</si>
  <si>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</si>
  <si>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</si>
  <si>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</si>
  <si>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</si>
  <si>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</si>
  <si>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</si>
  <si>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</si>
  <si>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</si>
  <si>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</si>
  <si>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</si>
  <si>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</si>
  <si>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</si>
  <si>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</si>
  <si>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</si>
  <si>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</si>
  <si>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</si>
  <si>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</si>
  <si>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</si>
  <si>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</si>
  <si>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</si>
  <si>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</si>
  <si>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</si>
  <si>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</si>
  <si>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</si>
  <si>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</si>
  <si>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</si>
  <si>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</si>
  <si>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</si>
  <si>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</si>
  <si>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</si>
  <si>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</si>
  <si>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</si>
  <si>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</si>
  <si>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</si>
  <si>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</si>
  <si>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</si>
  <si>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</si>
  <si>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</si>
  <si>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</si>
  <si>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</si>
  <si>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</si>
  <si>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</si>
  <si>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</si>
  <si>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</si>
  <si>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</si>
  <si>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</si>
  <si>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</si>
  <si>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</si>
  <si>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</si>
  <si>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</si>
  <si>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</si>
  <si>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</si>
  <si>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</si>
  <si>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</si>
  <si>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</si>
  <si>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</si>
  <si>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</si>
  <si>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</si>
  <si>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</si>
  <si>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</si>
  <si>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</si>
  <si>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</si>
  <si>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</si>
  <si>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</si>
  <si>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</si>
  <si>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</si>
  <si>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</si>
  <si>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</si>
  <si>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</si>
  <si>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</si>
  <si>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</si>
  <si>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</si>
  <si>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</si>
  <si>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</si>
  <si>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</si>
  <si>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</si>
  <si>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</si>
  <si>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</si>
  <si>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</si>
  <si>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</si>
  <si>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</si>
  <si>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</si>
  <si>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</si>
  <si>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</si>
  <si>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</si>
  <si>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</si>
  <si>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</si>
  <si>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</si>
  <si>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</si>
  <si>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</si>
  <si>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</si>
  <si>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</si>
  <si>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</si>
  <si>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</si>
  <si>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</si>
  <si>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</si>
  <si>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</si>
  <si>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</si>
  <si>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</si>
  <si>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</si>
  <si>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</si>
  <si>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</si>
  <si>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</si>
  <si>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</si>
  <si>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</si>
  <si>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</si>
  <si>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</si>
  <si>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</si>
  <si>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</si>
  <si>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</si>
  <si>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</si>
  <si>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</si>
  <si>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</si>
  <si>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</si>
  <si>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</si>
  <si>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</si>
  <si>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</si>
  <si>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</si>
  <si>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</si>
  <si>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</si>
  <si>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</si>
  <si>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</si>
  <si>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</si>
  <si>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</si>
  <si>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</si>
  <si>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</si>
  <si>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</si>
  <si>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</si>
  <si>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</si>
  <si>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</si>
  <si>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</si>
  <si>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</si>
  <si>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</si>
  <si>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</si>
  <si>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</si>
  <si>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</si>
  <si>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</si>
  <si>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</si>
  <si>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</si>
  <si>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</si>
  <si>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</si>
  <si>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</si>
  <si>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</si>
  <si>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</si>
  <si>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</si>
  <si>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</si>
  <si>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</si>
  <si>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</si>
  <si>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</si>
  <si>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</si>
  <si>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</si>
  <si>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</si>
  <si>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</si>
  <si>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</si>
  <si>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</si>
  <si>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</si>
  <si>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</si>
  <si>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</si>
  <si>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</si>
  <si>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</si>
  <si>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</si>
  <si>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</si>
  <si>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</si>
  <si>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</si>
  <si>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</si>
  <si>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</si>
  <si>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</si>
  <si>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</si>
  <si>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</si>
  <si>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</si>
  <si>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</si>
  <si>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</si>
  <si>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</si>
  <si>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</si>
  <si>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</si>
  <si>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</si>
  <si>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</si>
  <si>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</si>
  <si>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</si>
  <si>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</si>
  <si>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</si>
  <si>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</si>
  <si>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</si>
  <si>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</si>
  <si>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</si>
  <si>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</si>
  <si>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</si>
  <si>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</si>
  <si>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</si>
  <si>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</si>
  <si>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</si>
  <si>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</si>
  <si>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</si>
  <si>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</si>
  <si>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</si>
  <si>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</si>
  <si>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</si>
  <si>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</si>
  <si>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</si>
  <si>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</si>
  <si>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</si>
  <si>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</si>
  <si>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</si>
  <si>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</si>
  <si>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</si>
  <si>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</si>
  <si>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</si>
  <si>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</si>
  <si>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</si>
  <si>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</si>
  <si>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</si>
  <si>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</si>
  <si>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</si>
  <si>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</si>
  <si>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</si>
  <si>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</si>
  <si>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</si>
  <si>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</si>
  <si>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</si>
  <si>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</si>
  <si>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</si>
  <si>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</si>
  <si>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</si>
  <si>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</si>
  <si>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</si>
  <si>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</si>
  <si>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</si>
  <si>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</si>
  <si>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</si>
  <si>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</si>
  <si>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</si>
  <si>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</si>
  <si>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</si>
  <si>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</si>
  <si>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</si>
  <si>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</si>
  <si>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</si>
  <si>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</si>
  <si>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</si>
  <si>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</si>
  <si>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</si>
  <si>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</si>
  <si>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</si>
  <si>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</si>
  <si>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</si>
  <si>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</si>
  <si>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</si>
  <si>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</si>
  <si>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</si>
  <si>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</si>
  <si>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</si>
  <si>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</si>
  <si>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</si>
  <si>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</si>
  <si>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</si>
  <si>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</si>
  <si>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</si>
  <si>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</si>
  <si>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</si>
  <si>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</si>
  <si>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</si>
  <si>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</si>
  <si>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</si>
  <si>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</si>
  <si>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</si>
  <si>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</si>
  <si>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</si>
  <si>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</si>
  <si>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</si>
  <si>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</si>
  <si>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</si>
  <si>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</si>
  <si>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</si>
  <si>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</si>
  <si>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</si>
  <si>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</si>
  <si>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</si>
  <si>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</si>
  <si>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</si>
  <si>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</si>
  <si>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</si>
  <si>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</si>
  <si>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</si>
  <si>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</si>
  <si>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</si>
  <si>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</si>
  <si>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</si>
  <si>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</si>
  <si>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</si>
  <si>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</si>
  <si>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</si>
  <si>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</si>
  <si>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</si>
  <si>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</si>
  <si>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</si>
  <si>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</si>
  <si>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</si>
  <si>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</si>
  <si>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</si>
  <si>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</si>
  <si>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</si>
  <si>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</si>
  <si>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</si>
  <si>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</si>
  <si>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</si>
  <si>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</si>
  <si>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</si>
  <si>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</si>
  <si>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</si>
  <si>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</si>
  <si>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</si>
  <si>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</si>
  <si>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</si>
  <si>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</si>
  <si>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</si>
  <si>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</si>
  <si>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</si>
  <si>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</si>
  <si>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</si>
  <si>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</si>
  <si>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</si>
  <si>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</si>
  <si>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</si>
  <si>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</si>
  <si>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</si>
  <si>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</si>
  <si>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</si>
  <si>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</si>
  <si>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</si>
  <si>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</si>
  <si>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</si>
  <si>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</si>
  <si>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</si>
  <si>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</si>
  <si>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</si>
  <si>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</si>
  <si>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</si>
  <si>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</si>
  <si>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</si>
  <si>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</si>
  <si>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</si>
  <si>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</si>
  <si>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</si>
  <si>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</si>
  <si>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</si>
  <si>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</si>
  <si>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</si>
  <si>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</si>
  <si>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</si>
  <si>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</si>
  <si>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</si>
  <si>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</si>
  <si>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</si>
  <si>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</si>
  <si>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</si>
  <si>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</si>
  <si>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</si>
  <si>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</si>
  <si>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</si>
  <si>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</si>
  <si>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</si>
  <si>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</si>
  <si>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</si>
  <si>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</si>
  <si>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</si>
  <si>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</si>
  <si>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</si>
  <si>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</si>
  <si>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</si>
  <si>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</si>
  <si>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</si>
  <si>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</si>
  <si>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</si>
  <si>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</si>
  <si>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</si>
  <si>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</si>
  <si>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</si>
  <si>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</si>
  <si>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</si>
  <si>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</si>
  <si>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</si>
  <si>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</si>
  <si>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</si>
  <si>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</si>
  <si>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</si>
  <si>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</si>
  <si>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</si>
  <si>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</si>
  <si>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</si>
  <si>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</si>
  <si>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</si>
  <si>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</si>
  <si>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</si>
  <si>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</si>
  <si>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</si>
  <si>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</si>
  <si>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</si>
  <si>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</si>
  <si>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</si>
  <si>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</si>
  <si>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</si>
  <si>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</si>
  <si>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</si>
  <si>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</si>
  <si>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</si>
  <si>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</si>
  <si>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</si>
  <si>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</si>
  <si>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</si>
  <si>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</si>
  <si>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</si>
  <si>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</si>
  <si>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</si>
  <si>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</si>
  <si>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</si>
  <si>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</si>
  <si>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</si>
  <si>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</si>
  <si>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</si>
  <si>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</si>
  <si>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</si>
  <si>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</si>
  <si>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</si>
  <si>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</si>
  <si>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</si>
  <si>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</si>
  <si>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</si>
  <si>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</si>
  <si>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</si>
  <si>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</si>
  <si>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</si>
  <si>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</si>
  <si>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</si>
  <si>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</si>
  <si>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</si>
  <si>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</si>
  <si>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</si>
  <si>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</si>
  <si>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</si>
  <si>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</si>
  <si>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</si>
  <si>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</si>
  <si>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</si>
  <si>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</si>
  <si>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</si>
  <si>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</si>
  <si>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</si>
  <si>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</si>
  <si>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</si>
  <si>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</si>
  <si>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</si>
  <si>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</si>
  <si>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</si>
  <si>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</si>
  <si>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</si>
  <si>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</si>
  <si>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</si>
  <si>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</si>
  <si>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</si>
  <si>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</si>
  <si>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</si>
  <si>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</si>
  <si>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</si>
  <si>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</si>
  <si>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</si>
  <si>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</si>
  <si>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</si>
  <si>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</si>
  <si>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</si>
  <si>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</si>
  <si>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</si>
  <si>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</si>
  <si>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</si>
  <si>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</si>
  <si>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</si>
  <si>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</si>
  <si>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</si>
  <si>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</si>
  <si>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</si>
  <si>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</si>
  <si>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</si>
  <si>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</si>
  <si>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</si>
  <si>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</si>
  <si>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</si>
  <si>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</si>
  <si>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</si>
  <si>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</si>
  <si>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</si>
  <si>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</si>
  <si>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</si>
  <si>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</si>
  <si>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</si>
  <si>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</si>
  <si>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</si>
  <si>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</si>
  <si>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</si>
  <si>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</si>
  <si>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</si>
  <si>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</si>
  <si>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</si>
  <si>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</si>
  <si>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</si>
  <si>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</si>
  <si>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</si>
  <si>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</si>
  <si>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</si>
  <si>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</si>
  <si>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</si>
  <si>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</si>
  <si>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</si>
  <si>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</si>
  <si>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</si>
  <si>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</si>
  <si>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</si>
  <si>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</si>
  <si>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</si>
  <si>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</si>
  <si>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</si>
  <si>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</si>
  <si>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</si>
  <si>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</si>
  <si>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</si>
  <si>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</si>
  <si>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</si>
  <si>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</si>
  <si>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</si>
  <si>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</si>
  <si>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</si>
  <si>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</si>
  <si>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</si>
  <si>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</si>
  <si>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</si>
  <si>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</si>
  <si>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</si>
  <si>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</si>
  <si>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</si>
  <si>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</si>
  <si>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</si>
  <si>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</si>
  <si>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</si>
  <si>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</si>
  <si>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</si>
  <si>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</si>
  <si>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</si>
  <si>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</si>
  <si>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</si>
  <si>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</si>
  <si>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</si>
  <si>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</si>
  <si>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</si>
  <si>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</si>
  <si>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</si>
  <si>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</si>
  <si>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</si>
  <si>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</si>
  <si>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</si>
  <si>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</si>
  <si>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</si>
  <si>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</si>
  <si>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</si>
  <si>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</si>
  <si>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</si>
  <si>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</si>
  <si>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</si>
  <si>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</si>
  <si>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</si>
  <si>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</si>
  <si>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</si>
  <si>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</si>
  <si>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</si>
  <si>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</si>
  <si>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</si>
  <si>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</si>
  <si>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</si>
  <si>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</si>
  <si>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</si>
  <si>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</si>
  <si>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</si>
  <si>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</si>
  <si>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</si>
  <si>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</si>
  <si>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</si>
  <si>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</si>
  <si>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</si>
  <si>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</si>
  <si>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</si>
  <si>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</si>
  <si>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</si>
  <si>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</si>
  <si>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</si>
  <si>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</si>
  <si>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</si>
  <si>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</si>
  <si>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</si>
  <si>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</si>
  <si>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</si>
  <si>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</si>
  <si>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</si>
  <si>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</si>
  <si>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</si>
  <si>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</si>
  <si>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</si>
  <si>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</si>
  <si>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</si>
  <si>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</si>
  <si>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</si>
  <si>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</si>
  <si>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</si>
  <si>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</si>
  <si>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</si>
  <si>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</si>
  <si>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</si>
  <si>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</si>
  <si>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</si>
  <si>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</si>
  <si>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</si>
  <si>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</si>
  <si>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</si>
  <si>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</si>
  <si>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</si>
  <si>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</si>
  <si>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</si>
  <si>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</si>
  <si>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</si>
  <si>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</si>
  <si>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</si>
  <si>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</si>
  <si>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</si>
  <si>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</si>
  <si>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</si>
  <si>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</si>
  <si>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</si>
  <si>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</si>
  <si>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</si>
  <si>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</si>
  <si>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</si>
  <si>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</si>
  <si>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</si>
  <si>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</si>
  <si>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</si>
  <si>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</si>
  <si>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</si>
  <si>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</si>
  <si>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</si>
  <si>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</si>
  <si>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</si>
  <si>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</si>
  <si>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</si>
  <si>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</si>
  <si>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</si>
  <si>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</si>
  <si>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</si>
  <si>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</si>
  <si>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</si>
  <si>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</si>
  <si>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</si>
  <si>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</si>
  <si>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</si>
  <si>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</si>
  <si>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</si>
  <si>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</si>
  <si>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</si>
  <si>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</si>
  <si>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</si>
  <si>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</si>
  <si>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</si>
  <si>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</si>
  <si>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</si>
  <si>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</si>
  <si>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</si>
  <si>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</si>
  <si>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</si>
  <si>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</si>
  <si>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</si>
  <si>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</si>
  <si>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</si>
  <si>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</si>
  <si>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</si>
  <si>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</si>
  <si>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</si>
  <si>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</si>
  <si>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</si>
  <si>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</si>
  <si>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</si>
  <si>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</si>
  <si>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</si>
  <si>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</si>
  <si>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</si>
  <si>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</si>
  <si>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</si>
  <si>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</si>
  <si>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</si>
  <si>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</si>
  <si>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</si>
  <si>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</si>
  <si>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</si>
  <si>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</si>
  <si>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</si>
  <si>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</si>
  <si>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</si>
  <si>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</si>
  <si>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</si>
  <si>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</si>
  <si>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</si>
  <si>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</si>
  <si>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</si>
  <si>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</si>
  <si>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</si>
  <si>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</si>
  <si>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</si>
  <si>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</si>
  <si>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</si>
  <si>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</si>
  <si>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</si>
  <si>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</si>
  <si>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</si>
  <si>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</si>
  <si>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</si>
  <si>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</si>
  <si>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</si>
  <si>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</si>
  <si>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</si>
  <si>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</si>
  <si>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</si>
  <si>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</si>
  <si>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</si>
  <si>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</si>
  <si>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</si>
  <si>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</si>
  <si>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</si>
  <si>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</si>
  <si>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</si>
  <si>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</si>
  <si>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</si>
  <si>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</si>
  <si>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</si>
  <si>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</si>
  <si>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</si>
  <si>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</si>
  <si>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</si>
  <si>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</si>
  <si>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</si>
  <si>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</si>
  <si>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</si>
  <si>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</si>
  <si>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</si>
  <si>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</si>
  <si>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</si>
  <si>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</si>
  <si>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</si>
  <si>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</si>
  <si>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</si>
  <si>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</si>
  <si>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</si>
  <si>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</si>
  <si>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</si>
  <si>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</si>
  <si>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</si>
  <si>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</si>
  <si>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</si>
  <si>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</si>
  <si>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</si>
  <si>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</si>
  <si>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</si>
  <si>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</si>
  <si>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</si>
  <si>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</si>
  <si>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</si>
  <si>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</si>
  <si>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</si>
  <si>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</si>
  <si>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</si>
  <si>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</si>
  <si>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</si>
  <si>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</si>
  <si>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</si>
  <si>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</si>
  <si>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</si>
  <si>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</si>
  <si>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</si>
  <si>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</si>
  <si>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</si>
  <si>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</si>
  <si>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</si>
  <si>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</si>
  <si>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</si>
  <si>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</si>
  <si>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</si>
  <si>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</si>
  <si>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</si>
  <si>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</si>
  <si>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</si>
  <si>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</si>
  <si>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</si>
  <si>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</si>
  <si>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</si>
  <si>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</si>
  <si>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</si>
  <si>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</si>
  <si>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</si>
  <si>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</si>
  <si>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</si>
  <si>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</si>
  <si>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</si>
  <si>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</si>
  <si>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</si>
  <si>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</si>
  <si>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</si>
  <si>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</si>
  <si>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</si>
  <si>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</si>
  <si>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</si>
  <si>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</si>
  <si>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</si>
  <si>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</si>
  <si>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</si>
  <si>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</si>
  <si>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</si>
  <si>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</si>
  <si>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</si>
  <si>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</si>
  <si>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</si>
  <si>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</si>
  <si>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</si>
  <si>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</si>
  <si>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</si>
  <si>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</si>
  <si>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</si>
  <si>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</si>
  <si>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</si>
  <si>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</si>
  <si>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</si>
  <si>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</si>
  <si>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</si>
  <si>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</si>
  <si>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</si>
  <si>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</si>
  <si>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</si>
  <si>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</si>
  <si>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</si>
  <si>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</si>
  <si>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</si>
  <si>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</si>
  <si>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</si>
  <si>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</si>
  <si>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</si>
  <si>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</si>
  <si>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</si>
  <si>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</si>
  <si>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</si>
  <si>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</si>
  <si>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</si>
  <si>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</si>
  <si>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</si>
  <si>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</si>
  <si>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</si>
  <si>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</si>
  <si>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</si>
  <si>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</si>
  <si>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</si>
  <si>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</si>
  <si>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</si>
  <si>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</si>
  <si>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</si>
  <si>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</si>
  <si>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</si>
  <si>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</si>
  <si>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</si>
  <si>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</si>
  <si>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</si>
  <si>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</si>
  <si>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</si>
  <si>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</si>
  <si>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</si>
  <si>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</si>
  <si>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</si>
  <si>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</si>
  <si>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</si>
  <si>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</si>
  <si>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</si>
  <si>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</si>
  <si>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</si>
  <si>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</si>
  <si>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</si>
  <si>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</si>
  <si>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</si>
  <si>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</si>
  <si>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</si>
  <si>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</si>
  <si>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</si>
  <si>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</si>
  <si>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</si>
  <si>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</si>
  <si>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</si>
  <si>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</si>
  <si>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</si>
  <si>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</si>
  <si>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</si>
  <si>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</si>
  <si>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</si>
  <si>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</si>
  <si>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</si>
  <si>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</si>
  <si>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</si>
  <si>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</si>
  <si>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</si>
  <si>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</si>
  <si>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</si>
  <si>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</si>
  <si>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</si>
  <si>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</si>
  <si>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</si>
  <si>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</si>
  <si>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</si>
  <si>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</si>
  <si>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</si>
  <si>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</si>
  <si>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</si>
  <si>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</si>
  <si>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</si>
  <si>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</si>
  <si>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</si>
  <si>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</si>
  <si>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</si>
  <si>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</si>
  <si>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</si>
  <si>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</si>
  <si>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</si>
  <si>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</si>
  <si>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</si>
  <si>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</si>
  <si>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</si>
  <si>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</si>
  <si>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</si>
  <si>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</si>
  <si>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</si>
  <si>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</si>
  <si>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</si>
  <si>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</si>
  <si>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</si>
  <si>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</si>
  <si>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</si>
  <si>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</si>
  <si>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</si>
  <si>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</si>
  <si>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</si>
  <si>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</si>
  <si>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</si>
  <si>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</si>
  <si>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</si>
  <si>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</si>
  <si>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</si>
  <si>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</si>
  <si>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</si>
  <si>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</si>
  <si>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</si>
  <si>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</si>
  <si>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</si>
  <si>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</si>
  <si>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</si>
  <si>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</si>
  <si>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</si>
  <si>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</si>
  <si>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</si>
  <si>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</si>
  <si>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</si>
  <si>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</si>
  <si>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</si>
  <si>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</si>
  <si>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</si>
  <si>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</si>
  <si>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</si>
  <si>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</si>
  <si>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</si>
  <si>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</si>
  <si>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</si>
  <si>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</si>
  <si>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</si>
  <si>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</si>
  <si>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</si>
  <si>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</si>
  <si>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</si>
  <si>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</si>
  <si>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</si>
  <si>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</si>
  <si>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</si>
  <si>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</si>
  <si>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</si>
  <si>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</si>
  <si>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</si>
  <si>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</si>
  <si>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</si>
  <si>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</si>
  <si>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</si>
  <si>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</si>
  <si>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</si>
  <si>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</si>
  <si>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</si>
  <si>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</si>
  <si>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</si>
  <si>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</si>
  <si>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</si>
  <si>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</si>
  <si>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</si>
  <si>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</si>
  <si>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</si>
  <si>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</si>
  <si>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</si>
  <si>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</si>
  <si>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</si>
  <si>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</si>
  <si>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</si>
  <si>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</si>
  <si>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</si>
  <si>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</si>
  <si>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</si>
  <si>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</si>
  <si>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</si>
  <si>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</si>
  <si>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</si>
  <si>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</si>
  <si>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</si>
  <si>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</si>
  <si>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</si>
  <si>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</si>
  <si>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</si>
  <si>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</si>
  <si>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</si>
  <si>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</si>
  <si>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</si>
  <si>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</si>
  <si>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</si>
  <si>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</si>
  <si>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</si>
  <si>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</si>
  <si>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</si>
  <si>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</si>
  <si>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</si>
  <si>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</si>
  <si>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</si>
  <si>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</si>
  <si>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</si>
  <si>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</si>
  <si>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</si>
  <si>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</si>
  <si>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</si>
  <si>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</si>
  <si>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</si>
  <si>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</si>
  <si>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</si>
  <si>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</si>
  <si>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</si>
  <si>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</si>
  <si>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</si>
  <si>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</si>
  <si>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</si>
  <si>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</si>
  <si>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</si>
  <si>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</si>
  <si>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</si>
  <si>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</si>
  <si>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</si>
  <si>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</si>
  <si>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</si>
  <si>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</si>
  <si>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</si>
  <si>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</si>
  <si>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</si>
  <si>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</si>
  <si>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</si>
  <si>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</si>
  <si>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</si>
  <si>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</si>
  <si>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</si>
  <si>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</si>
  <si>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</si>
  <si>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</si>
  <si>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</si>
  <si>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</si>
  <si>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</si>
  <si>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</si>
  <si>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</si>
  <si>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</si>
  <si>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</si>
  <si>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</si>
  <si>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</si>
  <si>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</si>
  <si>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</si>
  <si>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</si>
  <si>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Previsão de pronto as 10h</t>
  </si>
  <si>
    <t>Previsão de pronto as 9h</t>
  </si>
  <si>
    <t>MC1 as 07:42h - Intervalo do bloco cancelado</t>
  </si>
  <si>
    <t>Intervalo do bloco cancelado devido avaria do W99 e V95</t>
  </si>
  <si>
    <t>Cancelado - vagões avariados</t>
  </si>
  <si>
    <t>MC1 as 07:19h - RDC avariado</t>
  </si>
  <si>
    <t>MC1 as 08:10h - Intervalo do bloco cancelado</t>
  </si>
  <si>
    <t>MC1 as 07:11h - Licença as 08:42h - Intervalo do bloco cancelado</t>
  </si>
  <si>
    <t>Cancelado devido avarias do W99 e V95</t>
  </si>
  <si>
    <t>MC1 as 07:30h - Aguardando previsão do CCO para faixa</t>
  </si>
  <si>
    <t>MC1 as 07:50h - Em K79ZEZ2 as 09:51h</t>
  </si>
  <si>
    <t>Abertura as 09:51h</t>
  </si>
  <si>
    <t>Pronto as 07:47h</t>
  </si>
  <si>
    <t>Priorizado descarga do E42, remanejado o maquinista do V93 para E42 em ZBV</t>
  </si>
  <si>
    <t>Devido temperatura baixa no horário da previsão de intervalo, priorizaram equipe para outra atividade</t>
  </si>
  <si>
    <t>Cancelado devido estação de ZZZ estar utiilizando as locomotivas para manobra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</si>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</sst>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AN68" activePane="topRight" state="frozen"/>
      <selection pane="topRight" activeCell="D96" sqref="D96:F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7" t="s">
        <v>916</v>
      </c>
      <c r="C1" s="178"/>
      <c r="D1" s="178"/>
      <c r="E1" s="3"/>
      <c r="F1" s="177" t="s">
        <v>917</v>
      </c>
      <c r="G1" s="178"/>
      <c r="H1" s="179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80"/>
      <c r="AH1" s="5"/>
      <c r="AI1" s="187" t="s">
        <v>918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919</v>
      </c>
      <c r="BI1" s="193"/>
      <c r="BJ1" s="193"/>
      <c r="BK1" s="194"/>
      <c r="BL1" s="5"/>
      <c r="BM1" s="184" t="s">
        <v>920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7" t="s">
        <v>921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924</v>
      </c>
      <c r="AT2" s="188"/>
      <c r="AU2" s="188"/>
      <c r="AV2" s="188"/>
      <c r="AW2" s="188"/>
      <c r="AX2" s="188"/>
      <c r="AY2" s="191"/>
      <c r="AZ2" s="6"/>
      <c r="BA2" s="181" t="s">
        <v>925</v>
      </c>
      <c r="BB2" s="183"/>
      <c r="BC2" s="187" t="s">
        <v>922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1" t="s">
        <v>926</v>
      </c>
      <c r="AJ3" s="183"/>
      <c r="AK3" s="181" t="s">
        <v>927</v>
      </c>
      <c r="AL3" s="182"/>
      <c r="AM3" s="205"/>
      <c r="AN3" s="206"/>
      <c r="AO3" s="182"/>
      <c r="AP3" s="182"/>
      <c r="AQ3" s="183"/>
      <c r="AR3" s="63"/>
      <c r="AS3" s="203" t="s">
        <v>933</v>
      </c>
      <c r="AT3" s="204"/>
      <c r="AU3" s="203" t="s">
        <v>934</v>
      </c>
      <c r="AV3" s="204"/>
      <c r="AW3" s="203" t="s">
        <v>935</v>
      </c>
      <c r="AX3" s="204"/>
      <c r="AY3" s="63" t="s">
        <v>936</v>
      </c>
      <c r="AZ3" s="63"/>
      <c r="BA3" s="201"/>
      <c r="BB3" s="202"/>
      <c r="BC3" s="181" t="s">
        <v>929</v>
      </c>
      <c r="BD3" s="182"/>
      <c r="BE3" s="182"/>
      <c r="BF3" s="183"/>
      <c r="BG3" s="62"/>
      <c r="BH3" s="195"/>
      <c r="BI3" s="196"/>
      <c r="BJ3" s="196"/>
      <c r="BK3" s="197"/>
      <c r="BL3" s="62"/>
      <c r="BM3" s="184" t="s">
        <v>937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1137</v>
      </c>
      <c r="BK67" s="176" t="s">
        <v>1137</v>
      </c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/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tr">
        <f>IF(BS_CONTROLE[[#This Row],[SB]]=0, "-", BS_CONTROLE[[#This Row],[SB]])</f>
        <v>224ZIC1</v>
      </c>
      <c r="AO68" s="105">
        <f>IF(BS_CONTROLE[[#This Row],[SUB]]=0, "-", BS_CONTROLE[[#This Row],[SUB]])</f>
        <v>49</v>
      </c>
      <c r="AP68" s="105">
        <f>BS_CONTROLE[[#This Row],[KM - Inicio]]</f>
        <v>224.547</v>
      </c>
      <c r="AQ68" s="105">
        <f>BS_CONTROLE[[#This Row],[KM - Inicio]]</f>
        <v>224.547</v>
      </c>
      <c r="AR68" s="108"/>
      <c r="AS68" s="108"/>
      <c r="AT68" s="108"/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/>
      <c r="BI68" s="17"/>
      <c r="BJ68" s="17" t="s">
        <v>1122</v>
      </c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/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/>
      <c r="AS69" s="108"/>
      <c r="AT69" s="108"/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/>
      <c r="BI69" s="17"/>
      <c r="BJ69" s="17" t="s">
        <v>1122</v>
      </c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/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1135</v>
      </c>
      <c r="BK70" s="18" t="s">
        <v>1135</v>
      </c>
      <c r="BL70" s="16"/>
      <c r="BM70" s="130" t="s">
        <v>403</v>
      </c>
      <c r="BN70" s="130" t="s">
        <v>423</v>
      </c>
      <c r="BO70" s="130" t="s">
        <v>490</v>
      </c>
      <c r="BP70" s="18" t="s">
        <v>1135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/>
      <c r="BI71" s="17"/>
      <c r="BJ71" s="17" t="s">
        <v>1122</v>
      </c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/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/>
      <c r="AS76" s="108"/>
      <c r="AT76" s="108"/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/>
      <c r="AS77" s="108"/>
      <c r="AT77" s="108"/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/>
      <c r="BI77" s="17"/>
      <c r="BJ77" s="17" t="s">
        <v>1123</v>
      </c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/>
      <c r="AS78" s="108"/>
      <c r="AT78" s="108"/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/>
      <c r="BI78" s="17"/>
      <c r="BJ78" s="17" t="s">
        <v>1123</v>
      </c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/>
      <c r="AS79" s="108"/>
      <c r="AT79" s="108"/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/>
      <c r="AS81" s="108"/>
      <c r="AT81" s="108"/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/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1130</v>
      </c>
      <c r="BK81" s="176" t="s">
        <v>1130</v>
      </c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/>
      <c r="AT82" s="108"/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/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/>
      <c r="BI82" s="17"/>
      <c r="BJ82" s="17" t="s">
        <v>1124</v>
      </c>
      <c r="BK82" s="18" t="s">
        <v>1125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1126</v>
      </c>
      <c r="BK83" s="176" t="s">
        <v>1126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1127</v>
      </c>
      <c r="BK84" s="176" t="s">
        <v>1127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/>
      <c r="AS85" s="108"/>
      <c r="AT85" s="108"/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1128</v>
      </c>
      <c r="BK85" s="18" t="s">
        <v>1125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/>
      <c r="AS86" s="108"/>
      <c r="AT86" s="108"/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1129</v>
      </c>
      <c r="BK86" s="18" t="s">
        <v>1125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/>
      <c r="AS88" s="108"/>
      <c r="AT88" s="108"/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/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/>
      <c r="AS89" s="108"/>
      <c r="AT89" s="108"/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/>
      <c r="BI89" s="17"/>
      <c r="BJ89" s="17" t="s">
        <v>1131</v>
      </c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0.41041666666666665</v>
      </c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ERRO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/>
      <c r="BI91" s="17"/>
      <c r="BJ91" s="17" t="s">
        <v>1133</v>
      </c>
      <c r="BK91" s="18"/>
      <c r="BL91" s="16"/>
      <c r="BM91" s="130"/>
      <c r="BN91" s="130"/>
      <c r="BO91" s="130"/>
      <c r="BP91" s="18"/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0.41041666666666665</v>
      </c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ERRO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/>
      <c r="BI92" s="17"/>
      <c r="BJ92" s="17" t="s">
        <v>1132</v>
      </c>
      <c r="BK92" s="18"/>
      <c r="BL92" s="16"/>
      <c r="BM92" s="130"/>
      <c r="BN92" s="130"/>
      <c r="BO92" s="130"/>
      <c r="BP92" s="18"/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0.41041666666666665</v>
      </c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ERRO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/>
      <c r="BI93" s="17"/>
      <c r="BJ93" s="17" t="s">
        <v>1133</v>
      </c>
      <c r="BK93" s="18"/>
      <c r="BL93" s="16"/>
      <c r="BM93" s="130"/>
      <c r="BN93" s="130"/>
      <c r="BO93" s="130"/>
      <c r="BP93" s="18"/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/>
      <c r="AS95" s="108"/>
      <c r="AT95" s="108"/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/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/>
      <c r="AT96" s="108"/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/>
      <c r="BI96" s="17"/>
      <c r="BJ96" s="17" t="s">
        <v>1134</v>
      </c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/>
      <c r="AT97" s="108"/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/>
      <c r="BI97" s="17"/>
      <c r="BJ97" s="17" t="s">
        <v>1134</v>
      </c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/>
      <c r="AT98" s="108"/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/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/>
      <c r="BI98" s="17"/>
      <c r="BJ98" s="17" t="s">
        <v>1134</v>
      </c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/>
      <c r="AS99" s="108"/>
      <c r="AT99" s="108"/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/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1136</v>
      </c>
      <c r="BK101" s="17" t="s">
        <v>1136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1138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1139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1139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000">
    <cfRule type="cellIs" dxfId="201" priority="53939" operator="equal">
      <formula>"OPORTUNIDADE"</formula>
    </cfRule>
  </conditionalFormatting>
  <conditionalFormatting sqref="Y40:Z43 Y45:Z47 Y53:Z67 Y69:Z74 Y76:Z76 Y79:Z80 Y83:Z90 Y92:Z92 Y94:Z94 Y98:Z1000">
    <cfRule type="cellIs" dxfId="200" priority="11525" operator="equal">
      <formula>"NÃO"</formula>
    </cfRule>
    <cfRule type="cellIs" dxfId="199" priority="11526" operator="equal">
      <formula>"SIM"</formula>
    </cfRule>
  </conditionalFormatting>
  <conditionalFormatting sqref="AZ6:AZ1000">
    <cfRule type="expression" dxfId="198" priority="53981">
      <formula>#REF!=1</formula>
    </cfRule>
  </conditionalFormatting>
  <conditionalFormatting sqref="U6:U1000 BE6:BE1000 AY6:AY1000">
    <cfRule type="cellIs" dxfId="197" priority="53965" operator="equal">
      <formula>"ERRO"</formula>
    </cfRule>
  </conditionalFormatting>
  <conditionalFormatting sqref="BQ6:BQ1000">
    <cfRule type="cellIs" dxfId="196" priority="53960" operator="equal">
      <formula>"Produção e Intervalo"</formula>
    </cfRule>
    <cfRule type="cellIs" dxfId="195" priority="53961" operator="equal">
      <formula>"Aderente"</formula>
    </cfRule>
    <cfRule type="cellIs" dxfId="194" priority="53962" operator="equal">
      <formula>"Intervalo"</formula>
    </cfRule>
    <cfRule type="cellIs" dxfId="193" priority="53963" operator="equal">
      <formula>"Produção"</formula>
    </cfRule>
    <cfRule type="cellIs" dxfId="192" priority="53964" operator="equal">
      <formula>"ERRO"</formula>
    </cfRule>
  </conditionalFormatting>
  <conditionalFormatting sqref="BR6:BS1000">
    <cfRule type="cellIs" dxfId="191" priority="53942" operator="equal">
      <formula>"*"</formula>
    </cfRule>
    <cfRule type="cellIs" dxfId="190" priority="53943" operator="greaterThanOrEqual">
      <formula>1</formula>
    </cfRule>
    <cfRule type="cellIs" dxfId="189" priority="53944" operator="lessThan">
      <formula>1</formula>
    </cfRule>
  </conditionalFormatting>
  <conditionalFormatting sqref="BH9:BH1000">
    <cfRule type="iconSet" priority="60726">
      <iconSet showValue="0">
        <cfvo type="percent" val="0"/>
        <cfvo type="num" val="1"/>
        <cfvo type="num" val="1" gte="0"/>
      </iconSet>
    </cfRule>
    <cfRule type="iconSet" priority="6072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28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">
    <cfRule type="iconSet" priority="6072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0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80 BK82 BK85:BK100 BK102:BK947 BK68:BK71"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68" operator="equal">
      <formula>"OPORTUNIDADE"</formula>
    </cfRule>
  </conditionalFormatting>
  <conditionalFormatting sqref="Y6:Z39">
    <cfRule type="cellIs" dxfId="187" priority="66" operator="equal">
      <formula>"NÃO"</formula>
    </cfRule>
    <cfRule type="cellIs" dxfId="186" priority="67" operator="equal">
      <formula>"SIM"</formula>
    </cfRule>
  </conditionalFormatting>
  <conditionalFormatting sqref="BH6:BH8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36" operator="equal">
      <formula>"OPORTUNIDADE"</formula>
    </cfRule>
  </conditionalFormatting>
  <conditionalFormatting sqref="Y44:Z44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48:Z52">
    <cfRule type="cellIs" dxfId="182" priority="33" operator="equal">
      <formula>"OPORTUNIDADE"</formula>
    </cfRule>
  </conditionalFormatting>
  <conditionalFormatting sqref="Y48:Z52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68:Z68">
    <cfRule type="cellIs" dxfId="179" priority="27" operator="equal">
      <formula>"OPORTUNIDADE"</formula>
    </cfRule>
  </conditionalFormatting>
  <conditionalFormatting sqref="Y68:Z68">
    <cfRule type="cellIs" dxfId="178" priority="25" operator="equal">
      <formula>"NÃO"</formula>
    </cfRule>
    <cfRule type="cellIs" dxfId="177" priority="26" operator="equal">
      <formula>"SIM"</formula>
    </cfRule>
  </conditionalFormatting>
  <conditionalFormatting sqref="Y75:Z75">
    <cfRule type="cellIs" dxfId="176" priority="24" operator="equal">
      <formula>"OPORTUNIDADE"</formula>
    </cfRule>
  </conditionalFormatting>
  <conditionalFormatting sqref="Y75:Z75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77:Z78">
    <cfRule type="cellIs" dxfId="173" priority="21" operator="equal">
      <formula>"OPORTUNIDADE"</formula>
    </cfRule>
  </conditionalFormatting>
  <conditionalFormatting sqref="Y77:Z78">
    <cfRule type="cellIs" dxfId="172" priority="19" operator="equal">
      <formula>"NÃO"</formula>
    </cfRule>
    <cfRule type="cellIs" dxfId="171" priority="20" operator="equal">
      <formula>"SIM"</formula>
    </cfRule>
  </conditionalFormatting>
  <conditionalFormatting sqref="Y81:Z81">
    <cfRule type="cellIs" dxfId="170" priority="18" operator="equal">
      <formula>"OPORTUNIDADE"</formula>
    </cfRule>
  </conditionalFormatting>
  <conditionalFormatting sqref="Y81:Z81">
    <cfRule type="cellIs" dxfId="169" priority="16" operator="equal">
      <formula>"NÃO"</formula>
    </cfRule>
    <cfRule type="cellIs" dxfId="168" priority="17" operator="equal">
      <formula>"SIM"</formula>
    </cfRule>
  </conditionalFormatting>
  <conditionalFormatting sqref="Y82:Z82">
    <cfRule type="cellIs" dxfId="167" priority="15" operator="equal">
      <formula>"OPORTUNIDADE"</formula>
    </cfRule>
  </conditionalFormatting>
  <conditionalFormatting sqref="Y82:Z82">
    <cfRule type="cellIs" dxfId="166" priority="13" operator="equal">
      <formula>"NÃO"</formula>
    </cfRule>
    <cfRule type="cellIs" dxfId="165" priority="14" operator="equal">
      <formula>"SIM"</formula>
    </cfRule>
  </conditionalFormatting>
  <conditionalFormatting sqref="Y91:Z91">
    <cfRule type="cellIs" dxfId="164" priority="12" operator="equal">
      <formula>"OPORTUNIDADE"</formula>
    </cfRule>
  </conditionalFormatting>
  <conditionalFormatting sqref="Y91:Z91">
    <cfRule type="cellIs" dxfId="163" priority="10" operator="equal">
      <formula>"NÃO"</formula>
    </cfRule>
    <cfRule type="cellIs" dxfId="162" priority="11" operator="equal">
      <formula>"SIM"</formula>
    </cfRule>
  </conditionalFormatting>
  <conditionalFormatting sqref="Y93:Z93">
    <cfRule type="cellIs" dxfId="161" priority="9" operator="equal">
      <formula>"OPORTUNIDADE"</formula>
    </cfRule>
  </conditionalFormatting>
  <conditionalFormatting sqref="Y93:Z93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95:Z95">
    <cfRule type="cellIs" dxfId="158" priority="6" operator="equal">
      <formula>"OPORTUNIDADE"</formula>
    </cfRule>
  </conditionalFormatting>
  <conditionalFormatting sqref="Y95:Z9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96:Z97">
    <cfRule type="cellIs" dxfId="155" priority="3" operator="equal">
      <formula>"OPORTUNIDADE"</formula>
    </cfRule>
  </conditionalFormatting>
  <conditionalFormatting sqref="Y96:Z9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1140</v>
      </c>
      <c r="C3" s="174" t="s">
        <v>1141</v>
      </c>
      <c r="D3" s="174" t="s">
        <v>1142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1143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1144</v>
      </c>
      <c r="C4" s="160" t="s">
        <v>1145</v>
      </c>
      <c r="D4" s="160" t="s">
        <v>1146</v>
      </c>
      <c r="E4" s="160" t="s">
        <v>1147</v>
      </c>
      <c r="F4" s="160" t="s">
        <v>4</v>
      </c>
      <c r="G4" s="160" t="s">
        <v>1148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1149</v>
      </c>
      <c r="C6" s="161">
        <v>407867</v>
      </c>
      <c r="D6" s="161" t="s">
        <v>1150</v>
      </c>
      <c r="E6" s="161" t="s">
        <v>789</v>
      </c>
      <c r="F6" s="161" t="s">
        <v>1151</v>
      </c>
      <c r="G6" s="162"/>
    </row>
    <row r="7" spans="2:7">
      <c r="B7" s="161" t="s">
        <v>1152</v>
      </c>
      <c r="C7" s="161">
        <v>293644</v>
      </c>
      <c r="D7" s="161" t="s">
        <v>1153</v>
      </c>
      <c r="E7" s="161" t="s">
        <v>789</v>
      </c>
      <c r="F7" s="161" t="s">
        <v>1151</v>
      </c>
      <c r="G7" s="162"/>
    </row>
    <row r="8" spans="2:7">
      <c r="B8" s="161" t="s">
        <v>1154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1155</v>
      </c>
      <c r="C9" s="161">
        <v>256790</v>
      </c>
      <c r="D9" s="161" t="s">
        <v>1156</v>
      </c>
      <c r="E9" s="161" t="s">
        <v>790</v>
      </c>
      <c r="F9" s="161" t="s">
        <v>1157</v>
      </c>
      <c r="G9" s="162">
        <v>46357</v>
      </c>
    </row>
    <row r="10" spans="2:7">
      <c r="B10" s="161" t="s">
        <v>1158</v>
      </c>
      <c r="C10" s="161">
        <v>265193</v>
      </c>
      <c r="D10" s="161" t="s">
        <v>1159</v>
      </c>
      <c r="E10" s="161" t="s">
        <v>791</v>
      </c>
      <c r="F10" s="161" t="s">
        <v>1068</v>
      </c>
      <c r="G10" s="161" t="s">
        <v>1160</v>
      </c>
    </row>
    <row r="11" spans="2:7">
      <c r="B11" s="161" t="s">
        <v>1161</v>
      </c>
      <c r="C11" s="161">
        <v>293716</v>
      </c>
      <c r="D11" s="161" t="s">
        <v>1162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1163</v>
      </c>
      <c r="C12" s="161">
        <v>257258</v>
      </c>
      <c r="D12" s="161" t="s">
        <v>1164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1165</v>
      </c>
      <c r="C13" s="161">
        <v>371147</v>
      </c>
      <c r="D13" s="161" t="s">
        <v>1166</v>
      </c>
      <c r="E13" s="161" t="s">
        <v>792</v>
      </c>
      <c r="F13" s="161" t="s">
        <v>128</v>
      </c>
      <c r="G13" s="161" t="s">
        <v>1160</v>
      </c>
    </row>
    <row r="14" spans="2:7">
      <c r="B14" s="161" t="s">
        <v>1167</v>
      </c>
      <c r="C14" s="161">
        <v>259230</v>
      </c>
      <c r="D14" s="161" t="s">
        <v>1168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1169</v>
      </c>
      <c r="C15" s="161">
        <v>370705</v>
      </c>
      <c r="D15" s="161"/>
      <c r="E15" s="161" t="s">
        <v>792</v>
      </c>
      <c r="F15" s="161" t="s">
        <v>128</v>
      </c>
      <c r="G15" s="161" t="s">
        <v>1160</v>
      </c>
    </row>
    <row r="16" spans="2:7">
      <c r="B16" s="161" t="s">
        <v>1170</v>
      </c>
      <c r="C16" s="161">
        <v>258542</v>
      </c>
      <c r="D16" s="161" t="s">
        <v>1171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1172</v>
      </c>
      <c r="C17" s="161">
        <v>257050</v>
      </c>
      <c r="D17" s="161" t="s">
        <v>1173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1174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1175</v>
      </c>
      <c r="D4" s="163" t="s">
        <v>1176</v>
      </c>
      <c r="E4" s="163" t="s">
        <v>1177</v>
      </c>
      <c r="F4" s="160" t="s">
        <v>1178</v>
      </c>
      <c r="G4" s="163" t="s">
        <v>1179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1180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1181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1180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1182</v>
      </c>
      <c r="G9" s="167" t="s">
        <v>1183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1180</v>
      </c>
      <c r="G10" s="167"/>
    </row>
    <row r="11" spans="2:7">
      <c r="B11" s="167" t="s">
        <v>1184</v>
      </c>
      <c r="C11" s="167">
        <v>9038</v>
      </c>
      <c r="D11" s="168">
        <v>46076</v>
      </c>
      <c r="E11" s="167">
        <v>8698</v>
      </c>
      <c r="F11" s="169" t="s">
        <v>1185</v>
      </c>
      <c r="G11" s="167"/>
    </row>
    <row r="12" spans="2:7">
      <c r="B12" s="167" t="s">
        <v>709</v>
      </c>
      <c r="C12" s="167" t="s">
        <v>1186</v>
      </c>
      <c r="D12" s="168">
        <v>46066</v>
      </c>
      <c r="E12" s="167">
        <v>9500</v>
      </c>
      <c r="F12" s="169" t="s">
        <v>1187</v>
      </c>
      <c r="G12" s="167"/>
    </row>
    <row r="13" spans="2:7">
      <c r="B13" s="167" t="s">
        <v>709</v>
      </c>
      <c r="C13" s="167" t="s">
        <v>1188</v>
      </c>
      <c r="D13" s="168">
        <v>46066</v>
      </c>
      <c r="E13" s="167">
        <v>10500</v>
      </c>
      <c r="F13" s="169" t="s">
        <v>1187</v>
      </c>
      <c r="G13" s="167"/>
    </row>
    <row r="14" spans="2:7">
      <c r="B14" s="167" t="s">
        <v>709</v>
      </c>
      <c r="C14" s="167" t="s">
        <v>1189</v>
      </c>
      <c r="D14" s="168">
        <v>46066</v>
      </c>
      <c r="E14" s="167">
        <v>9000</v>
      </c>
      <c r="F14" s="169" t="s">
        <v>1187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1190</v>
      </c>
      <c r="V1" s="215"/>
      <c r="W1" s="215"/>
    </row>
    <row r="2" spans="1:23" ht="15" customHeight="1">
      <c r="A2" s="87" t="s">
        <v>1191</v>
      </c>
      <c r="B2" s="87" t="s">
        <v>1192</v>
      </c>
      <c r="C2" s="87" t="s">
        <v>376</v>
      </c>
      <c r="D2" s="88" t="s">
        <v>958</v>
      </c>
      <c r="E2" s="88" t="s">
        <v>4</v>
      </c>
      <c r="F2" s="88" t="s">
        <v>1193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1194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1195</v>
      </c>
      <c r="D5" s="217"/>
      <c r="E5" s="217"/>
      <c r="F5" s="217"/>
      <c r="G5" s="217"/>
      <c r="H5" s="217"/>
      <c r="I5" s="217"/>
      <c r="J5" s="218"/>
      <c r="K5" s="219" t="s">
        <v>1196</v>
      </c>
      <c r="L5" s="220"/>
      <c r="M5" s="220"/>
      <c r="N5" s="220"/>
      <c r="O5" s="221" t="s">
        <v>1197</v>
      </c>
      <c r="P5" s="222"/>
    </row>
    <row r="6" spans="1:16" s="74" customFormat="1" ht="15" customHeight="1">
      <c r="A6" s="66" t="s">
        <v>1193</v>
      </c>
      <c r="B6" s="75" t="s">
        <v>1192</v>
      </c>
      <c r="C6" s="76" t="s">
        <v>958</v>
      </c>
      <c r="D6" s="77" t="s">
        <v>959</v>
      </c>
      <c r="E6" s="76" t="s">
        <v>1198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1199</v>
      </c>
      <c r="M6" s="80" t="s">
        <v>576</v>
      </c>
      <c r="N6" s="81" t="s">
        <v>953</v>
      </c>
      <c r="O6" s="158" t="s">
        <v>996</v>
      </c>
      <c r="P6" s="133" t="s">
        <v>1200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224.547</v>
      </c>
      <c r="N69" s="83" t="str">
        <f>IF(SP_SUL!AM68="","*",SP_SUL!AM68)</f>
        <v>ZXI-ZVK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 t="str">
        <f>IF(SP_SUL!BH82="","*",SP_SUL!BH82)</f>
        <v>*</v>
      </c>
      <c r="P83" s="147" t="str">
        <f>IF($A$2=1,IF(SP_SUL!BJ82="","*",SP_SUL!BJ82),IF(SP_SUL!BK82="","*",SP_SUL!BK82))</f>
        <v>Intervalo do bloco cancelado devido avaria do W99 e V95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1201</v>
      </c>
      <c r="C2" s="121" t="s">
        <v>943</v>
      </c>
      <c r="D2" s="76" t="s">
        <v>945</v>
      </c>
      <c r="E2" s="76" t="s">
        <v>1202</v>
      </c>
      <c r="F2" s="99" t="s">
        <v>1203</v>
      </c>
      <c r="G2" s="76" t="s">
        <v>1204</v>
      </c>
      <c r="H2" s="76" t="s">
        <v>1205</v>
      </c>
      <c r="I2" s="76" t="s">
        <v>1206</v>
      </c>
      <c r="J2" s="76" t="s">
        <v>1207</v>
      </c>
      <c r="K2" s="78" t="s">
        <v>1208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2026-03-03T13:50:08Z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