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43" documentId="120_S{118792C3-22EF-5104-A093-F22BFE3913F3}" xr6:coauthVersionLast="47" xr6:coauthVersionMax="47" xr10:uidLastSave="{D3CE810B-3CDE-41B0-B43F-C6DBC3EBDAD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L150" i="1" a="1"/>
  <c r="L150" i="1" s="1"/>
  <c r="M149" i="1" a="1"/>
  <c r="M149" i="1" s="1"/>
  <c r="L149" i="1" a="1"/>
  <c r="L149" i="1" s="1"/>
  <c r="M148" i="1" a="1"/>
  <c r="M148" i="1" s="1"/>
  <c r="L148" i="1" a="1"/>
  <c r="L148" i="1" s="1"/>
  <c r="M147" i="1" a="1"/>
  <c r="M147" i="1" s="1"/>
  <c r="L147" i="1" a="1"/>
  <c r="L147" i="1" s="1"/>
  <c r="M146" i="1" a="1"/>
  <c r="M146" i="1" s="1"/>
  <c r="L146" i="1" a="1"/>
  <c r="L146" i="1" s="1"/>
  <c r="L145" i="1" a="1"/>
  <c r="L145" i="1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<sst xmlns="http://schemas.openxmlformats.org/spreadsheetml/2006/main" count="4756" uniqueCount="1340">
  <si>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</si>
  <si>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</si>
  <si>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</si>
  <si>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</si>
  <si>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</si>
  <si>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</si>
  <si>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</si>
  <si>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</si>
  <si>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</si>
  <si>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</si>
  <si>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</si>
  <si>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</si>
  <si>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</si>
  <si>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</si>
  <si>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</si>
  <si>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</si>
  <si>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</si>
  <si>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</si>
  <si>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</si>
  <si>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</si>
  <si>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</si>
  <si>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</si>
  <si>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</si>
  <si>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</si>
  <si>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</si>
  <si>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</si>
  <si>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</si>
  <si>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</si>
  <si>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</si>
  <si>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</si>
  <si>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</si>
  <si>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</si>
  <si>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</si>
  <si>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</si>
  <si>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</si>
  <si>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</si>
  <si>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</si>
  <si>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</si>
  <si>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</si>
  <si>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</si>
  <si>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</si>
  <si>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</si>
  <si>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</si>
  <si>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</si>
  <si>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</si>
  <si>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</si>
  <si>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</si>
  <si>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</si>
  <si>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</si>
  <si>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</si>
  <si>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</si>
  <si>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</si>
  <si>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</si>
  <si>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</si>
  <si>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</si>
  <si>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</si>
  <si>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</si>
  <si>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</si>
  <si>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</si>
  <si>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</si>
  <si>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</si>
  <si>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</si>
  <si>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</si>
  <si>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</si>
  <si>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</si>
  <si>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</si>
  <si>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</si>
  <si>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</si>
  <si>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</si>
  <si>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</si>
  <si>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</si>
  <si>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</si>
  <si>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</si>
  <si>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</si>
  <si>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</si>
  <si>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</si>
  <si>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</si>
  <si>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</si>
  <si>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</si>
  <si>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</si>
  <si>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</si>
  <si>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</si>
  <si>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</si>
  <si>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</si>
  <si>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</si>
  <si>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</si>
  <si>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</si>
  <si>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</si>
  <si>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</si>
  <si>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</si>
  <si>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</si>
  <si>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</si>
  <si>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</si>
  <si>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</si>
  <si>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</si>
  <si>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</si>
  <si>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</si>
  <si>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</si>
  <si>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</si>
  <si>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</si>
  <si>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</si>
  <si>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</si>
  <si>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</si>
  <si>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</si>
  <si>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</si>
  <si>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</si>
  <si>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</si>
  <si>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</si>
  <si>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</si>
  <si>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</si>
  <si>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</si>
  <si>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</si>
  <si>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</si>
  <si>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</si>
  <si>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</si>
  <si>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</si>
  <si>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</si>
  <si>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</si>
  <si>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</si>
  <si>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</si>
  <si>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</si>
  <si>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</si>
  <si>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</si>
  <si>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</si>
  <si>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</si>
  <si>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</si>
  <si>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</si>
  <si>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</si>
  <si>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</si>
  <si>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</si>
  <si>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</si>
  <si>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</si>
  <si>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</si>
  <si>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</si>
  <si>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</si>
  <si>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</si>
  <si>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</si>
  <si>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</si>
  <si>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</si>
  <si>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</si>
  <si>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</si>
  <si>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</si>
  <si>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</si>
  <si>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</si>
  <si>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</si>
  <si>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</si>
  <si>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</si>
  <si>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</si>
  <si>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</si>
  <si>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</si>
  <si>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</si>
  <si>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</si>
  <si>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</si>
  <si>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</si>
  <si>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</si>
  <si>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</si>
  <si>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</si>
  <si>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</si>
  <si>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</si>
  <si>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</si>
  <si>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</si>
  <si>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</si>
  <si>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</si>
  <si>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</si>
  <si>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</si>
  <si>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</si>
  <si>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</si>
  <si>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</si>
  <si>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</si>
  <si>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</si>
  <si>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</si>
  <si>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</si>
  <si>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</si>
  <si>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</si>
  <si>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</si>
  <si>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</si>
  <si>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</si>
  <si>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</si>
  <si>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</si>
  <si>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</si>
  <si>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</si>
  <si>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</si>
  <si>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</si>
  <si>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</si>
  <si>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</si>
  <si>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</si>
  <si>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</si>
  <si>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</si>
  <si>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</si>
  <si>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</si>
  <si>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</si>
  <si>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</si>
  <si>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</si>
  <si>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</si>
  <si>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</si>
  <si>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</si>
  <si>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</si>
  <si>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</si>
  <si>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</si>
  <si>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</si>
  <si>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</si>
  <si>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</si>
  <si>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</si>
  <si>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</si>
  <si>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</si>
  <si>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</si>
  <si>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</si>
  <si>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</si>
  <si>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</si>
  <si>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</si>
  <si>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</si>
  <si>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</si>
  <si>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</si>
  <si>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</si>
  <si>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</si>
  <si>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</si>
  <si>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</si>
  <si>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</si>
  <si>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</si>
  <si>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</si>
  <si>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</si>
  <si>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</si>
  <si>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</si>
  <si>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</si>
  <si>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</si>
  <si>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</si>
  <si>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</si>
  <si>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</si>
  <si>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</si>
  <si>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</si>
  <si>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</si>
  <si>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</si>
  <si>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</si>
  <si>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</si>
  <si>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</si>
  <si>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</si>
  <si>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</si>
  <si>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</si>
  <si>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</si>
  <si>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</si>
  <si>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</si>
  <si>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</si>
  <si>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</si>
  <si>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</si>
  <si>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</si>
  <si>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</si>
  <si>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</si>
  <si>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</si>
  <si>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</si>
  <si>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</si>
  <si>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</si>
  <si>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</si>
  <si>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</si>
  <si>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</si>
  <si>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</si>
  <si>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</si>
  <si>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</si>
  <si>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</si>
  <si>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</si>
  <si>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</si>
  <si>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</si>
  <si>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</si>
  <si>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</si>
  <si>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</si>
  <si>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</si>
  <si>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</si>
  <si>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</si>
  <si>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</si>
  <si>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</si>
  <si>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</si>
  <si>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</si>
  <si>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</si>
  <si>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</si>
  <si>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</si>
  <si>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</si>
  <si>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</si>
  <si>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</si>
  <si>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</si>
  <si>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</si>
  <si>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</si>
  <si>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</si>
  <si>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</si>
  <si>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</si>
  <si>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</si>
  <si>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</si>
  <si>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</si>
  <si>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</si>
  <si>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</si>
  <si>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</si>
  <si>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</si>
  <si>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</si>
  <si>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</si>
  <si>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</si>
  <si>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</si>
  <si>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</si>
  <si>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</si>
  <si>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</si>
  <si>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</si>
  <si>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</si>
  <si>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</si>
  <si>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</si>
  <si>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</si>
  <si>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</si>
  <si>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</si>
  <si>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</si>
  <si>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</si>
  <si>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</si>
  <si>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</si>
  <si>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</si>
  <si>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</si>
  <si>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</si>
  <si>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</si>
  <si>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</si>
  <si>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</si>
  <si>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</si>
  <si>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</si>
  <si>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</si>
  <si>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</si>
  <si>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</si>
  <si>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</si>
  <si>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</si>
  <si>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</si>
  <si>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</si>
  <si>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</si>
  <si>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</si>
  <si>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</si>
  <si>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</si>
  <si>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</si>
  <si>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</si>
  <si>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</si>
  <si>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</si>
  <si>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</si>
  <si>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</si>
  <si>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</si>
  <si>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</si>
  <si>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</si>
  <si>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</si>
  <si>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</si>
  <si>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</si>
  <si>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</si>
  <si>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</si>
  <si>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</si>
  <si>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</si>
  <si>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</si>
  <si>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</si>
  <si>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</si>
  <si>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</si>
  <si>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</si>
  <si>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</si>
  <si>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</si>
  <si>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</si>
  <si>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</si>
  <si>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</si>
  <si>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</si>
  <si>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</si>
  <si>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</si>
  <si>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</si>
  <si>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</si>
  <si>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</si>
  <si>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</si>
  <si>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</si>
  <si>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</si>
  <si>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</si>
  <si>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</si>
  <si>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</si>
  <si>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</si>
  <si>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</si>
  <si>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</si>
  <si>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</si>
  <si>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</si>
  <si>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</si>
  <si>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</si>
  <si>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</si>
  <si>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</si>
  <si>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</si>
  <si>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</si>
  <si>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</si>
  <si>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</si>
  <si>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</si>
  <si>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</si>
  <si>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</si>
  <si>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</si>
  <si>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</si>
  <si>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</si>
  <si>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</si>
  <si>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</si>
  <si>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</si>
  <si>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</si>
  <si>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</si>
  <si>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</si>
  <si>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</si>
  <si>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</si>
  <si>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</si>
  <si>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</si>
  <si>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</si>
  <si>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</si>
  <si>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</si>
  <si>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</si>
  <si>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</si>
  <si>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</si>
  <si>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</si>
  <si>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</si>
  <si>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</si>
  <si>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</si>
  <si>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</si>
  <si>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</si>
  <si>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</si>
  <si>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</si>
  <si>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</si>
  <si>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</si>
  <si>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</si>
  <si>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</si>
  <si>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</si>
  <si>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</si>
  <si>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</si>
  <si>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</si>
  <si>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</si>
  <si>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</si>
  <si>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</si>
  <si>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</si>
  <si>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</si>
  <si>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</si>
  <si>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</si>
  <si>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</si>
  <si>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</si>
  <si>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</si>
  <si>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</si>
  <si>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</si>
  <si>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</si>
  <si>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</si>
  <si>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</si>
  <si>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</si>
  <si>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</si>
  <si>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</si>
  <si>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</si>
  <si>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</si>
  <si>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</si>
  <si>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</si>
  <si>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</si>
  <si>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</si>
  <si>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</si>
  <si>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</si>
  <si>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</si>
  <si>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</si>
  <si>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</si>
  <si>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</si>
  <si>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</si>
  <si>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</si>
  <si>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</si>
  <si>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</si>
  <si>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</si>
  <si>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</si>
  <si>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</si>
  <si>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</si>
  <si>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</si>
  <si>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</si>
  <si>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</si>
  <si>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</si>
  <si>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</si>
  <si>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</si>
  <si>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</si>
  <si>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</si>
  <si>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</si>
  <si>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</si>
  <si>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</si>
  <si>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</si>
  <si>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</si>
  <si>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</si>
  <si>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</si>
  <si>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</si>
  <si>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</si>
  <si>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</si>
  <si>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</si>
  <si>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</si>
  <si>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</si>
  <si>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</si>
  <si>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</si>
  <si>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</si>
  <si>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</si>
  <si>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</si>
  <si>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</si>
  <si>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</si>
  <si>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</si>
  <si>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</si>
  <si>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</si>
  <si>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</si>
  <si>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</si>
  <si>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</si>
  <si>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</si>
  <si>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</si>
  <si>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</si>
  <si>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</si>
  <si>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</si>
  <si>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</si>
  <si>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</si>
  <si>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</si>
  <si>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</si>
  <si>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</si>
  <si>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</si>
  <si>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</si>
  <si>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</si>
  <si>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</si>
  <si>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</si>
  <si>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</si>
  <si>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</si>
  <si>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</si>
  <si>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</si>
  <si>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</si>
  <si>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</si>
  <si>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</si>
  <si>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</si>
  <si>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</si>
  <si>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</si>
  <si>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</si>
  <si>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</si>
  <si>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</si>
  <si>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</si>
  <si>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</si>
  <si>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</si>
  <si>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</si>
  <si>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</si>
  <si>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</si>
  <si>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</si>
  <si>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</si>
  <si>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</si>
  <si>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</si>
  <si>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</si>
  <si>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</si>
  <si>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</si>
  <si>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</si>
  <si>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</si>
  <si>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</si>
  <si>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</si>
  <si>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</si>
  <si>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</si>
  <si>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</si>
  <si>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</si>
  <si>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</si>
  <si>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</si>
  <si>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</si>
  <si>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</si>
  <si>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</si>
  <si>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</si>
  <si>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</si>
  <si>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</si>
  <si>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</si>
  <si>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</si>
  <si>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</si>
  <si>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</si>
  <si>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</si>
  <si>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</si>
  <si>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</si>
  <si>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</si>
  <si>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</si>
  <si>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</si>
  <si>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</si>
  <si>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</si>
  <si>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</si>
  <si>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</si>
  <si>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</si>
  <si>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</si>
  <si>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</si>
  <si>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</si>
  <si>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</si>
  <si>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</si>
  <si>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</si>
  <si>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</si>
  <si>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</si>
  <si>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</si>
  <si>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</si>
  <si>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</si>
  <si>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</si>
  <si>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</si>
  <si>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</si>
  <si>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</si>
  <si>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</si>
  <si>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</si>
  <si>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</si>
  <si>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</si>
  <si>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</si>
  <si>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</si>
  <si>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</si>
  <si>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</si>
  <si>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</si>
  <si>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</si>
  <si>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</si>
  <si>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</si>
  <si>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</si>
  <si>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</si>
  <si>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</si>
  <si>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</si>
  <si>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</si>
  <si>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</si>
  <si>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</si>
  <si>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</si>
  <si>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</si>
  <si>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</si>
  <si>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</si>
  <si>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</si>
  <si>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</si>
  <si>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</si>
  <si>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</si>
  <si>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</si>
  <si>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</si>
  <si>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</si>
  <si>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</si>
  <si>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</si>
  <si>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</si>
  <si>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</si>
  <si>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</si>
  <si>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</si>
  <si>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</si>
  <si>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</si>
  <si>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</si>
  <si>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</si>
  <si>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</si>
  <si>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</si>
  <si>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</si>
  <si>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</si>
  <si>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</si>
  <si>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</si>
  <si>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</si>
  <si>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</si>
  <si>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</si>
  <si>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</si>
  <si>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</si>
  <si>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</si>
  <si>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</si>
  <si>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</si>
  <si>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</si>
  <si>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</si>
  <si>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</si>
  <si>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</si>
  <si>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</si>
  <si>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</si>
  <si>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</si>
  <si>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</si>
  <si>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</si>
  <si>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</si>
  <si>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</si>
  <si>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</si>
  <si>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</si>
  <si>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</si>
  <si>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</si>
  <si>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</si>
  <si>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</si>
  <si>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</si>
  <si>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</si>
  <si>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</si>
  <si>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</si>
  <si>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</si>
  <si>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</si>
  <si>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</si>
  <si>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</si>
  <si>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</si>
  <si>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</si>
  <si>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</si>
  <si>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</si>
  <si>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</si>
  <si>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</si>
  <si>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</si>
  <si>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</si>
  <si>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</si>
  <si>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</si>
  <si>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</si>
  <si>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</si>
  <si>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</si>
  <si>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</si>
  <si>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</si>
  <si>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</si>
  <si>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</si>
  <si>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</si>
  <si>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</si>
  <si>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</si>
  <si>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</si>
  <si>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</si>
  <si>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</si>
  <si>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</si>
  <si>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</si>
  <si>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</si>
  <si>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</si>
  <si>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</si>
  <si>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</si>
  <si>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</si>
  <si>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</si>
  <si>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</si>
  <si>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</si>
  <si>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</si>
  <si>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</si>
  <si>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</si>
  <si>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</si>
  <si>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</si>
  <si>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</si>
  <si>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</si>
  <si>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</si>
  <si>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</si>
  <si>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</si>
  <si>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</si>
  <si>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</si>
  <si>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</si>
  <si>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</si>
  <si>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</si>
  <si>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</si>
  <si>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</si>
  <si>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</si>
  <si>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</si>
  <si>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</si>
  <si>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</si>
  <si>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</si>
  <si>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</si>
  <si>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</si>
  <si>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</si>
  <si>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</si>
  <si>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</si>
  <si>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</si>
  <si>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</si>
  <si>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</si>
  <si>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</si>
  <si>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</si>
  <si>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</si>
  <si>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</si>
  <si>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</si>
  <si>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</si>
  <si>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</si>
  <si>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</si>
  <si>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</si>
  <si>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</si>
  <si>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</si>
  <si>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</si>
  <si>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</si>
  <si>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</si>
  <si>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</si>
  <si>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</si>
  <si>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</si>
  <si>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</si>
  <si>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</si>
  <si>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</si>
  <si>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</si>
  <si>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</si>
  <si>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</si>
  <si>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</si>
  <si>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</si>
  <si>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</si>
  <si>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</si>
  <si>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</si>
  <si>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</si>
  <si>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</si>
  <si>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</si>
  <si>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</si>
  <si>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</si>
  <si>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</si>
  <si>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</si>
  <si>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</si>
  <si>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</si>
  <si>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</si>
  <si>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</si>
  <si>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</si>
  <si>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</si>
  <si>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</si>
  <si>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</si>
  <si>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</si>
  <si>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</si>
  <si>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</si>
  <si>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</si>
  <si>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</si>
  <si>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</si>
  <si>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</si>
  <si>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</si>
  <si>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</si>
  <si>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</si>
  <si>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</si>
  <si>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</si>
  <si>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</si>
  <si>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</si>
  <si>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</si>
  <si>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</si>
  <si>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</si>
  <si>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</si>
  <si>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</si>
  <si>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</si>
  <si>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</si>
  <si>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</si>
  <si>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</si>
  <si>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</si>
  <si>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</si>
  <si>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</si>
  <si>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</si>
  <si>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</si>
  <si>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</si>
  <si>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</si>
  <si>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</si>
  <si>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</si>
  <si>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</si>
  <si>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</si>
  <si>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</si>
  <si>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</si>
  <si>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</si>
  <si>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</si>
  <si>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</si>
  <si>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</si>
  <si>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</si>
  <si>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</si>
  <si>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</si>
  <si>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</si>
  <si>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</si>
  <si>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</si>
  <si>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</si>
  <si>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</si>
  <si>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</si>
  <si>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</si>
  <si>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</si>
  <si>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</si>
  <si>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</si>
  <si>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</si>
  <si>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</si>
  <si>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</si>
  <si>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</si>
  <si>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</si>
  <si>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</si>
  <si>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</si>
  <si>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</si>
  <si>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</si>
  <si>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</si>
  <si>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</si>
  <si>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</si>
  <si>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</si>
  <si>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</si>
  <si>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</si>
  <si>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</si>
  <si>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</si>
  <si>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</si>
  <si>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</si>
  <si>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</si>
  <si>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</si>
  <si>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</si>
  <si>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</si>
  <si>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</si>
  <si>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</si>
  <si>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</si>
  <si>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</si>
  <si>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</si>
  <si>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</si>
  <si>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</si>
  <si>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</si>
  <si>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</si>
  <si>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</si>
  <si>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</si>
  <si>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</si>
  <si>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</si>
  <si>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</si>
  <si>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</si>
  <si>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</si>
  <si>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</si>
  <si>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</si>
  <si>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</si>
  <si>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</si>
  <si>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</si>
  <si>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</si>
  <si>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</si>
  <si>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</si>
  <si>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</si>
  <si>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</si>
  <si>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</si>
  <si>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</si>
  <si>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</si>
  <si>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</si>
  <si>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</si>
  <si>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</si>
  <si>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</si>
  <si>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</si>
  <si>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</si>
  <si>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</si>
  <si>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</si>
  <si>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</si>
  <si>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</si>
  <si>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</si>
  <si>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</si>
  <si>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</si>
  <si>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</si>
  <si>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</si>
  <si>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</si>
  <si>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</si>
  <si>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</si>
  <si>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</si>
  <si>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</si>
  <si>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</si>
  <si>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</si>
  <si>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</si>
  <si>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</si>
  <si>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</si>
  <si>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</si>
  <si>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</si>
  <si>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</si>
  <si>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</si>
  <si>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</si>
  <si>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</si>
  <si>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</si>
  <si>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</si>
  <si>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</si>
  <si>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</si>
  <si>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</si>
  <si>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</si>
  <si>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</si>
  <si>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</si>
  <si>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</si>
  <si>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</si>
  <si>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</si>
  <si>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</si>
  <si>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</si>
  <si>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</si>
  <si>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</si>
  <si>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</si>
  <si>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</si>
  <si>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</si>
  <si>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</si>
  <si>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</si>
  <si>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</si>
  <si>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</si>
  <si>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</si>
  <si>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</si>
  <si>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</si>
  <si>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</si>
  <si>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</si>
  <si>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</si>
  <si>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</si>
  <si>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</si>
  <si>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</si>
  <si>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</si>
  <si>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</si>
  <si>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</si>
  <si>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</si>
  <si>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</si>
  <si>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</si>
  <si>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</si>
  <si>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</si>
  <si>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</si>
  <si>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</si>
  <si>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</si>
  <si>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</si>
  <si>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</si>
  <si>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</si>
  <si>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</si>
  <si>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</si>
  <si>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</si>
  <si>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</si>
  <si>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</si>
  <si>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</si>
  <si>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</si>
  <si>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</si>
  <si>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</si>
  <si>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</si>
  <si>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</si>
  <si>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</si>
  <si>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</si>
  <si>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</si>
  <si>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</si>
  <si>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</si>
  <si>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</si>
  <si>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</si>
  <si>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</si>
  <si>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</si>
  <si>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</si>
  <si>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</si>
  <si>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</si>
  <si>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</si>
  <si>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</si>
  <si>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</si>
  <si>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</si>
  <si>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</si>
  <si>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</si>
  <si>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</si>
  <si>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</si>
  <si>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</si>
  <si>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</si>
  <si>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</si>
  <si>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</si>
  <si>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</si>
  <si>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</si>
  <si>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</si>
  <si>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</si>
  <si>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</si>
  <si>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</si>
  <si>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</si>
  <si>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</si>
  <si>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</si>
  <si>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</si>
  <si>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</si>
  <si>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</si>
  <si>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</si>
  <si>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</si>
  <si>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</si>
  <si>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</si>
  <si>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</si>
  <si>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</si>
  <si>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</si>
  <si>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</si>
  <si>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</si>
  <si>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</si>
  <si>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</si>
  <si>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</si>
  <si>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</si>
  <si>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</si>
  <si>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</si>
  <si>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</si>
  <si>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</si>
  <si>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</si>
  <si>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</si>
  <si>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</si>
  <si>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</si>
  <si>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</si>
  <si>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</si>
  <si>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</si>
  <si>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</si>
  <si>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</si>
  <si>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</si>
  <si>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</si>
  <si>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</si>
  <si>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</si>
  <si>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</si>
  <si>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</si>
  <si>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</si>
  <si>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</si>
  <si>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</si>
  <si>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</si>
  <si>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</si>
  <si>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</si>
  <si>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</si>
  <si>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</si>
  <si>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</si>
  <si>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</si>
  <si>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</si>
  <si>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</si>
  <si>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</si>
  <si>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</si>
  <si>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</si>
  <si>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</si>
  <si>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</si>
  <si>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</si>
  <si>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</si>
  <si>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</si>
  <si>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</si>
  <si>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</si>
  <si>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</si>
  <si>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</si>
  <si>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</si>
  <si>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</si>
  <si>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</si>
  <si>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</si>
  <si>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</si>
  <si>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</si>
  <si>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</si>
  <si>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</si>
  <si>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</si>
  <si>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</si>
  <si>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</si>
  <si>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</si>
  <si>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</si>
  <si>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</si>
  <si>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</si>
  <si>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</si>
  <si>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</si>
  <si>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</si>
  <si>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</si>
  <si>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</si>
  <si>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</si>
  <si>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</si>
  <si>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</si>
  <si>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</si>
  <si>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</si>
  <si>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</si>
  <si>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</si>
  <si>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</si>
  <si>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</si>
  <si>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</si>
  <si>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</si>
  <si>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</si>
  <si>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</si>
  <si>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</si>
  <si>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</si>
  <si>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</si>
  <si>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</si>
  <si>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</si>
  <si>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</si>
  <si>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</si>
  <si>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</si>
  <si>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</si>
  <si>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</si>
  <si>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</si>
  <si>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</si>
  <si>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</si>
  <si>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</si>
  <si>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</si>
  <si>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</si>
  <si>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</si>
  <si>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</si>
  <si>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</si>
  <si>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</si>
  <si>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</si>
  <si>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</si>
  <si>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</si>
  <si>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</si>
  <si>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</si>
  <si>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</si>
  <si>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</si>
  <si>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</si>
  <si>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</si>
  <si>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</si>
  <si>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</si>
  <si>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</si>
  <si>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</si>
  <si>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</si>
  <si>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</si>
  <si>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</si>
  <si>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</si>
  <si>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</si>
  <si>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</si>
  <si>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</si>
  <si>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</si>
  <si>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</si>
  <si>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</si>
  <si>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</si>
  <si>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</si>
  <si>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</si>
  <si>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</si>
  <si>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</si>
  <si>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</si>
  <si>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</si>
  <si>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</si>
  <si>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</si>
  <si>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</si>
  <si>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</si>
  <si>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</si>
  <si>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</si>
  <si>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</si>
  <si>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</si>
  <si>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</si>
  <si>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</si>
  <si>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</si>
  <si>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</si>
  <si>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</si>
  <si>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</si>
  <si>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</si>
  <si>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</si>
  <si>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</si>
  <si>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</si>
  <si>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</si>
  <si>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</si>
  <si>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</si>
  <si>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</si>
  <si>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</si>
  <si>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</si>
  <si>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</si>
  <si>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</si>
  <si>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</si>
  <si>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</si>
  <si>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</si>
  <si>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</si>
  <si>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</si>
  <si>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</si>
  <si>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</si>
  <si>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</si>
  <si>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</si>
  <si>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</si>
  <si>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</si>
  <si>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</si>
  <si>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</si>
  <si>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</si>
  <si>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</si>
  <si>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</si>
  <si>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</si>
  <si>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</si>
  <si>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</si>
  <si>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</si>
  <si>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</si>
  <si>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</si>
  <si>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</si>
  <si>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</si>
  <si>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</si>
  <si>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</si>
  <si>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</si>
  <si>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</si>
  <si>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</si>
  <si>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</si>
  <si>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</si>
  <si>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</si>
  <si>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</si>
  <si>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</si>
  <si>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</si>
  <si>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</si>
  <si>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</si>
  <si>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</si>
  <si>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</si>
  <si>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</si>
  <si>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</si>
  <si>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</si>
  <si>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</si>
  <si>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</si>
  <si>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</si>
  <si>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</si>
  <si>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</si>
  <si>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</si>
  <si>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</si>
  <si>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</si>
  <si>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</si>
  <si>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</si>
  <si>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</si>
  <si>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</si>
  <si>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</si>
  <si>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</si>
  <si>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</si>
  <si>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</si>
  <si>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</si>
  <si>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</si>
  <si>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</si>
  <si>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</si>
  <si>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</si>
  <si>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</si>
  <si>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</si>
  <si>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</si>
  <si>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</si>
  <si>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</si>
  <si>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</si>
  <si>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</si>
  <si>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</si>
  <si>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</si>
  <si>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</si>
  <si>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</si>
  <si>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</si>
  <si>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</si>
  <si>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</si>
  <si>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</si>
  <si>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</si>
  <si>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</si>
  <si>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</si>
  <si>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</si>
  <si>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</si>
  <si>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</si>
  <si>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</si>
  <si>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</si>
  <si>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</si>
  <si>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</si>
  <si>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</si>
  <si>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</si>
  <si>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</si>
  <si>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</si>
  <si>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</si>
  <si>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</si>
  <si>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</si>
  <si>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</si>
  <si>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</si>
  <si>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</si>
  <si>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</si>
  <si>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</si>
  <si>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</si>
  <si>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</si>
  <si>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</si>
  <si>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</si>
  <si>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</si>
  <si>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</si>
  <si>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</si>
  <si>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</si>
  <si>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</si>
  <si>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</si>
  <si>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</si>
  <si>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</si>
  <si>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</si>
  <si>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</si>
  <si>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</si>
  <si>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</si>
  <si>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</si>
  <si>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</si>
  <si>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</si>
  <si>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</si>
  <si>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</si>
  <si>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</si>
  <si>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</si>
  <si>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</si>
  <si>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</si>
  <si>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</si>
  <si>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</si>
  <si>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</si>
  <si>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</si>
  <si>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</si>
  <si>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</si>
  <si>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</si>
  <si>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</si>
  <si>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</si>
  <si>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</si>
  <si>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>Patio tutoia não consegue receber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</si>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</sst>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H133" activePane="topRight" state="frozen"/>
      <selection pane="topRight" activeCell="Q151" sqref="Q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16" t="s">
        <v>1278</v>
      </c>
      <c r="BK127" s="15"/>
      <c r="BL127" s="130" t="s">
        <v>471</v>
      </c>
      <c r="BM127" s="130" t="s">
        <v>500</v>
      </c>
      <c r="BN127" s="130" t="s">
        <v>561</v>
      </c>
      <c r="BO127" s="16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1278</v>
      </c>
      <c r="BJ128" s="16" t="s">
        <v>1278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1278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1280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1281</v>
      </c>
      <c r="M131" s="127" t="s">
        <v>1282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1283</v>
      </c>
      <c r="V131" s="151" t="s">
        <v>1284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1278</v>
      </c>
      <c r="BJ132" s="16" t="s">
        <v>1278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1278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1285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1286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1287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16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16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1286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1278</v>
      </c>
      <c r="BJ136" s="16" t="s">
        <v>1278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1278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1288</v>
      </c>
      <c r="BJ138" s="16" t="s">
        <v>1288</v>
      </c>
      <c r="BK138" s="15"/>
      <c r="BL138" s="130" t="s">
        <v>464</v>
      </c>
      <c r="BM138" s="130" t="s">
        <v>486</v>
      </c>
      <c r="BN138" s="130" t="s">
        <v>571</v>
      </c>
      <c r="BO138" s="16" t="s">
        <v>1288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1289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1285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 t="s">
        <v>471</v>
      </c>
      <c r="BM142" s="130" t="s">
        <v>491</v>
      </c>
      <c r="BN142" s="130" t="s">
        <v>599</v>
      </c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</v>
      </c>
      <c r="B145" s="102"/>
      <c r="C145" s="134" t="str">
        <f>IF(BS_CONTROLE[[#This Row],[DATA]]="","",WEEKNUM(BS_CONTROLE[[#This Row],[DATA]]))</f>
        <v/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1276</v>
      </c>
      <c r="AA145" s="103" t="s">
        <v>454</v>
      </c>
      <c r="AB145" s="152" t="s">
        <v>437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>V87</v>
      </c>
      <c r="B146" s="102"/>
      <c r="C146" s="134" t="str">
        <f>IF(BS_CONTROLE[[#This Row],[DATA]]="","",WEEKNUM(BS_CONTROLE[[#This Row],[DATA]]))</f>
        <v/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>JOSUEL (TP-697)</v>
      </c>
      <c r="B147" s="102"/>
      <c r="C147" s="134" t="str">
        <f>IF(BS_CONTROLE[[#This Row],[DATA]]="","",WEEKNUM(BS_CONTROLE[[#This Row],[DATA]]))</f>
        <v/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1280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>V88</v>
      </c>
      <c r="B148" s="102"/>
      <c r="C148" s="134" t="str">
        <f>IF(BS_CONTROLE[[#This Row],[DATA]]="","",WEEKNUM(BS_CONTROLE[[#This Row],[DATA]]))</f>
        <v/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>JULIO (TF-648)</v>
      </c>
      <c r="B149" s="102"/>
      <c r="C149" s="134" t="str">
        <f>IF(BS_CONTROLE[[#This Row],[DATA]]="","",WEEKNUM(BS_CONTROLE[[#This Row],[DATA]]))</f>
        <v/>
      </c>
      <c r="D149" s="104" t="s">
        <v>929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1285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>MOD SPN</v>
      </c>
      <c r="B150" s="102"/>
      <c r="C150" s="134" t="str">
        <f>IF(BS_CONTROLE[[#This Row],[DATA]]="","",WEEKNUM(BS_CONTROLE[[#This Row],[DATA]]))</f>
        <v/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1286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1287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>V40</v>
      </c>
      <c r="B151" s="102"/>
      <c r="C151" s="134" t="str">
        <f>IF(BS_CONTROLE[[#This Row],[DATA]]="","",WEEKNUM(BS_CONTROLE[[#This Row],[DATA]]))</f>
        <v/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1286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24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10" operator="equal">
      <formula>"NÃO"</formula>
    </cfRule>
    <cfRule type="cellIs" dxfId="187" priority="11911" operator="equal">
      <formula>"SIM"</formula>
    </cfRule>
  </conditionalFormatting>
  <conditionalFormatting sqref="AY6:AY1032">
    <cfRule type="expression" dxfId="186" priority="54366">
      <formula>#REF!=1</formula>
    </cfRule>
  </conditionalFormatting>
  <conditionalFormatting sqref="T6:T1032 BD6:BD1032 AX6:AX1032">
    <cfRule type="cellIs" dxfId="185" priority="54350" operator="equal">
      <formula>"ERRO"</formula>
    </cfRule>
  </conditionalFormatting>
  <conditionalFormatting sqref="BP6:BP1032">
    <cfRule type="cellIs" dxfId="184" priority="54345" operator="equal">
      <formula>"Produção e Intervalo"</formula>
    </cfRule>
    <cfRule type="cellIs" dxfId="183" priority="54346" operator="equal">
      <formula>"Aderente"</formula>
    </cfRule>
    <cfRule type="cellIs" dxfId="182" priority="54347" operator="equal">
      <formula>"Intervalo"</formula>
    </cfRule>
    <cfRule type="cellIs" dxfId="181" priority="54348" operator="equal">
      <formula>"Produção"</formula>
    </cfRule>
    <cfRule type="cellIs" dxfId="180" priority="54349" operator="equal">
      <formula>"ERRO"</formula>
    </cfRule>
  </conditionalFormatting>
  <conditionalFormatting sqref="BQ6:BR1032">
    <cfRule type="cellIs" dxfId="179" priority="54327" operator="equal">
      <formula>"*"</formula>
    </cfRule>
    <cfRule type="cellIs" dxfId="178" priority="54328" operator="greaterThanOrEqual">
      <formula>1</formula>
    </cfRule>
    <cfRule type="cellIs" dxfId="177" priority="54329" operator="lessThan">
      <formula>1</formula>
    </cfRule>
  </conditionalFormatting>
  <conditionalFormatting sqref="BJ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27" operator="equal">
      <formula>"OPORTUNIDADE"</formula>
    </cfRule>
  </conditionalFormatting>
  <conditionalFormatting sqref="X28:Y29">
    <cfRule type="cellIs" dxfId="175" priority="225" operator="equal">
      <formula>"NÃO"</formula>
    </cfRule>
    <cfRule type="cellIs" dxfId="174" priority="226" operator="equal">
      <formula>"SIM"</formula>
    </cfRule>
  </conditionalFormatting>
  <conditionalFormatting sqref="BJ1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03" operator="equal">
      <formula>"OPORTUNIDADE"</formula>
    </cfRule>
  </conditionalFormatting>
  <conditionalFormatting sqref="Y39">
    <cfRule type="cellIs" dxfId="172" priority="201" operator="equal">
      <formula>"NÃO"</formula>
    </cfRule>
    <cfRule type="cellIs" dxfId="171" priority="202" operator="equal">
      <formula>"SIM"</formula>
    </cfRule>
  </conditionalFormatting>
  <conditionalFormatting sqref="X42:X43">
    <cfRule type="cellIs" dxfId="170" priority="200" operator="equal">
      <formula>"OPORTUNIDADE"</formula>
    </cfRule>
  </conditionalFormatting>
  <conditionalFormatting sqref="X42:X43">
    <cfRule type="cellIs" dxfId="169" priority="198" operator="equal">
      <formula>"NÃO"</formula>
    </cfRule>
    <cfRule type="cellIs" dxfId="168" priority="199" operator="equal">
      <formula>"SIM"</formula>
    </cfRule>
  </conditionalFormatting>
  <conditionalFormatting sqref="BJ4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71" operator="equal">
      <formula>"OPORTUNIDADE"</formula>
    </cfRule>
  </conditionalFormatting>
  <conditionalFormatting sqref="X46:Y46 Y47:Y48 X47:X50">
    <cfRule type="cellIs" dxfId="166" priority="169" operator="equal">
      <formula>"NÃO"</formula>
    </cfRule>
    <cfRule type="cellIs" dxfId="165" priority="170" operator="equal">
      <formula>"SIM"</formula>
    </cfRule>
  </conditionalFormatting>
  <conditionalFormatting sqref="BJ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43" operator="equal">
      <formula>"OPORTUNIDADE"</formula>
    </cfRule>
  </conditionalFormatting>
  <conditionalFormatting sqref="Y57">
    <cfRule type="cellIs" dxfId="163" priority="141" operator="equal">
      <formula>"NÃO"</formula>
    </cfRule>
    <cfRule type="cellIs" dxfId="162" priority="142" operator="equal">
      <formula>"SIM"</formula>
    </cfRule>
  </conditionalFormatting>
  <conditionalFormatting sqref="BJ3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6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30" operator="equal">
      <formula>"OPORTUNIDADE"</formula>
    </cfRule>
  </conditionalFormatting>
  <conditionalFormatting sqref="X52:X61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J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94" operator="equal">
      <formula>"OPORTUNIDADE"</formula>
    </cfRule>
  </conditionalFormatting>
  <conditionalFormatting sqref="Y73">
    <cfRule type="cellIs" dxfId="157" priority="92" operator="equal">
      <formula>"NÃO"</formula>
    </cfRule>
    <cfRule type="cellIs" dxfId="156" priority="93" operator="equal">
      <formula>"SIM"</formula>
    </cfRule>
  </conditionalFormatting>
  <conditionalFormatting sqref="X75">
    <cfRule type="cellIs" dxfId="155" priority="88" operator="equal">
      <formula>"OPORTUNIDADE"</formula>
    </cfRule>
  </conditionalFormatting>
  <conditionalFormatting sqref="X75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BJ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81" operator="equal">
      <formula>"OPORTUNIDADE"</formula>
    </cfRule>
  </conditionalFormatting>
  <conditionalFormatting sqref="X76:X77">
    <cfRule type="cellIs" dxfId="151" priority="79" operator="equal">
      <formula>"NÃO"</formula>
    </cfRule>
    <cfRule type="cellIs" dxfId="150" priority="80" operator="equal">
      <formula>"SIM"</formula>
    </cfRule>
  </conditionalFormatting>
  <conditionalFormatting sqref="BO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66">
      <iconSet showValue="0">
        <cfvo type="percent" val="0"/>
        <cfvo type="num" val="1"/>
        <cfvo type="num" val="1" gte="0"/>
      </iconSet>
    </cfRule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8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29:BO131 BO139:BO1032 BO133:BO134 BO137">
    <cfRule type="iconSet" priority="61829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29:BJ131 BJ139:BJ1032 BJ133:BJ134 BJ137">
    <cfRule type="iconSet" priority="61845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57">
      <iconSet showValue="0">
        <cfvo type="percent" val="0"/>
        <cfvo type="num" val="1"/>
        <cfvo type="num" val="1" gte="0"/>
      </iconSet>
    </cfRule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63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6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1291</v>
      </c>
      <c r="C4" s="161" t="s">
        <v>1292</v>
      </c>
      <c r="D4" s="161" t="s">
        <v>1293</v>
      </c>
      <c r="E4" s="161" t="s">
        <v>1294</v>
      </c>
      <c r="F4" s="161" t="s">
        <v>4</v>
      </c>
      <c r="G4" s="161" t="s">
        <v>1295</v>
      </c>
    </row>
    <row r="5" spans="2:7">
      <c r="B5" s="162" t="s">
        <v>1296</v>
      </c>
      <c r="C5" s="162">
        <v>257068</v>
      </c>
      <c r="D5" s="162" t="s">
        <v>1297</v>
      </c>
      <c r="E5" s="162" t="s">
        <v>1298</v>
      </c>
      <c r="F5" s="162" t="s">
        <v>1298</v>
      </c>
      <c r="G5" s="163">
        <v>46296</v>
      </c>
    </row>
    <row r="6" spans="2:7">
      <c r="B6" s="162" t="s">
        <v>1299</v>
      </c>
      <c r="C6" s="162" t="s">
        <v>624</v>
      </c>
      <c r="D6" s="162" t="s">
        <v>624</v>
      </c>
      <c r="E6" s="162" t="s">
        <v>624</v>
      </c>
      <c r="F6" s="162" t="s">
        <v>1300</v>
      </c>
      <c r="G6" s="163" t="s">
        <v>624</v>
      </c>
    </row>
    <row r="7" spans="2:7">
      <c r="B7" s="162" t="s">
        <v>1301</v>
      </c>
      <c r="C7" s="162">
        <v>257472</v>
      </c>
      <c r="D7" s="162" t="s">
        <v>1302</v>
      </c>
      <c r="E7" s="162" t="s">
        <v>1303</v>
      </c>
      <c r="F7" s="162" t="s">
        <v>1303</v>
      </c>
      <c r="G7" s="163">
        <v>45992</v>
      </c>
    </row>
    <row r="8" spans="2:7">
      <c r="B8" s="162" t="s">
        <v>1304</v>
      </c>
      <c r="C8" s="162">
        <v>260307</v>
      </c>
      <c r="D8" s="162" t="s">
        <v>1305</v>
      </c>
      <c r="E8" s="162" t="s">
        <v>1306</v>
      </c>
      <c r="F8" s="162" t="s">
        <v>1303</v>
      </c>
      <c r="G8" s="163">
        <v>46082</v>
      </c>
    </row>
    <row r="9" spans="2:7">
      <c r="B9" s="162" t="s">
        <v>1307</v>
      </c>
      <c r="C9" s="162">
        <v>333033</v>
      </c>
      <c r="D9" s="162" t="s">
        <v>1308</v>
      </c>
      <c r="E9" s="162" t="s">
        <v>1300</v>
      </c>
      <c r="F9" s="162" t="s">
        <v>1309</v>
      </c>
      <c r="G9" s="162" t="s">
        <v>624</v>
      </c>
    </row>
    <row r="10" spans="2:7">
      <c r="B10" s="162" t="s">
        <v>1310</v>
      </c>
      <c r="C10" s="162">
        <v>263576</v>
      </c>
      <c r="D10" s="162" t="s">
        <v>1311</v>
      </c>
      <c r="E10" s="162" t="s">
        <v>1300</v>
      </c>
      <c r="F10" s="162" t="s">
        <v>1309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1312</v>
      </c>
      <c r="C2" s="121" t="s">
        <v>997</v>
      </c>
      <c r="D2" s="76" t="s">
        <v>999</v>
      </c>
      <c r="E2" s="76" t="s">
        <v>1313</v>
      </c>
      <c r="F2" s="99" t="s">
        <v>1314</v>
      </c>
      <c r="G2" s="76" t="s">
        <v>1315</v>
      </c>
      <c r="H2" s="76" t="s">
        <v>1316</v>
      </c>
      <c r="I2" s="76" t="s">
        <v>1317</v>
      </c>
      <c r="J2" s="76" t="s">
        <v>1318</v>
      </c>
      <c r="K2" s="78" t="s">
        <v>1319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ACIONAMENTO</v>
      </c>
      <c r="J142" s="96" t="str">
        <f>IF(SP_NORTE!Z145="","*",SP_NORTE!Z145)</f>
        <v>2 Clayton + Escaka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JULIO (TF-648)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1321</v>
      </c>
      <c r="E3" s="200" t="s">
        <v>1322</v>
      </c>
      <c r="F3" s="200" t="s">
        <v>1323</v>
      </c>
      <c r="G3" s="200" t="s">
        <v>1324</v>
      </c>
      <c r="H3" s="200" t="s">
        <v>1325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1329</v>
      </c>
      <c r="V1" s="249"/>
      <c r="W1" s="249"/>
    </row>
    <row r="2" spans="1:23" ht="15" customHeight="1">
      <c r="A2" s="87" t="s">
        <v>1330</v>
      </c>
      <c r="B2" s="87" t="s">
        <v>1331</v>
      </c>
      <c r="C2" s="87" t="s">
        <v>442</v>
      </c>
      <c r="D2" s="88" t="s">
        <v>1011</v>
      </c>
      <c r="E2" s="88" t="s">
        <v>4</v>
      </c>
      <c r="F2" s="88" t="s">
        <v>1332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 t="str">
        <f>IF(SP_NORTE!B145="","*",SP_NORTE!B145)</f>
        <v>*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 t="str">
        <f>IF(SP_NORTE!B146="","*",SP_NORTE!B146)</f>
        <v>*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 t="str">
        <f>IF(SP_NORTE!B147="","*",SP_NORTE!B147)</f>
        <v>*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 t="str">
        <f>IF(SP_NORTE!B148="","*",SP_NORTE!B148)</f>
        <v>*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 t="str">
        <f>IF(SP_NORTE!B149="","*",SP_NORTE!B149)</f>
        <v>*</v>
      </c>
      <c r="G146" s="145" t="str">
        <f>IF(SP_NORTE!D149="","*",SP_NORTE!D149)</f>
        <v>JULIO (TF-648)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 t="str">
        <f>IF(SP_NORTE!B150="","*",SP_NORTE!B150)</f>
        <v>*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 t="str">
        <f>IF(SP_NORTE!B151="","*",SP_NORTE!B151)</f>
        <v>*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1334</v>
      </c>
      <c r="D5" s="251"/>
      <c r="E5" s="251"/>
      <c r="F5" s="251"/>
      <c r="G5" s="251"/>
      <c r="H5" s="251"/>
      <c r="I5" s="251"/>
      <c r="J5" s="252"/>
      <c r="K5" s="253" t="s">
        <v>1335</v>
      </c>
      <c r="L5" s="254"/>
      <c r="M5" s="254"/>
      <c r="N5" s="254"/>
      <c r="O5" s="255" t="s">
        <v>1336</v>
      </c>
      <c r="P5" s="256"/>
    </row>
    <row r="6" spans="1:16" s="74" customFormat="1" ht="15" customHeight="1">
      <c r="A6" s="66" t="s">
        <v>1332</v>
      </c>
      <c r="B6" s="75" t="s">
        <v>1331</v>
      </c>
      <c r="C6" s="76" t="s">
        <v>1011</v>
      </c>
      <c r="D6" s="77" t="s">
        <v>1012</v>
      </c>
      <c r="E6" s="76" t="s">
        <v>1337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1338</v>
      </c>
      <c r="M6" s="80" t="s">
        <v>642</v>
      </c>
      <c r="N6" s="81" t="s">
        <v>1006</v>
      </c>
      <c r="O6" s="158" t="s">
        <v>1049</v>
      </c>
      <c r="P6" s="132" t="s">
        <v>1339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JULIO (TF-648)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2026-02-10T10:59:29Z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