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30" documentId="8_{B6337239-1A00-434D-AAD0-422EA1FEB5AE}" xr6:coauthVersionLast="47" xr6:coauthVersionMax="47" xr10:uidLastSave="{321230CE-62EE-4880-B3F7-94DC1D030F7F}"/>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<sst xmlns="http://schemas.openxmlformats.org/spreadsheetml/2006/main" count="11253" uniqueCount="2072">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</sst>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1"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94" activePane="bottomRight" state="frozen"/>
      <selection pane="bottomRight" activeCell="AS394" sqref="AS39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hidden="1">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hidden="1">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hidden="1">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hidden="1">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hidden="1">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hidden="1">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hidden="1">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hidden="1">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hidden="1">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hidden="1">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hidden="1">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hidden="1">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hidden="1">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hidden="1">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v>6.9444444444444447E-4</v>
      </c>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t="s">
        <v>981</v>
      </c>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850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v>0.66319444444444442</v>
      </c>
      <c r="AU404" s="43"/>
      <c r="AV404" s="43"/>
      <c r="AW404" s="43"/>
      <c r="AX404" s="43"/>
      <c r="AY404" s="12">
        <f>IF(D404="","*",IFERROR(IF(ISODD(COUNT(AS404:AX404)),"ERRO",SUM((AT404-AS404),(AV404-AU404),(AX404-AW404))),"ERRO"))</f>
        <v>0.18402777777777773</v>
      </c>
      <c r="AZ404" s="15"/>
      <c r="BA404" s="76">
        <v>850</v>
      </c>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t="s">
        <v>981</v>
      </c>
      <c r="BN404" s="18" t="s">
        <v>981</v>
      </c>
      <c r="BO404" s="173" t="s">
        <v>981</v>
      </c>
      <c r="BP404" s="22"/>
      <c r="BQ404" s="13" t="str">
        <f>IF(AND(BR404&lt;1,BS404&lt;1),"Produção e Intervalo",IF(BR404&lt;1,"Intervalo",IF(BS404&lt;1,"Produção","Aderente")))</f>
        <v>Aderente</v>
      </c>
      <c r="BR404" s="23">
        <f>IF(OR(B404="",F404=""),"*",AY404/P404)</f>
        <v>4.4166666666666661</v>
      </c>
      <c r="BS404" s="23">
        <f>IF(OR(B404="",F404=""),"*",BA404/Q404)</f>
        <v>1</v>
      </c>
      <c r="BT404" s="244" t="str">
        <f t="shared" si="8"/>
        <v>OKOK</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H1001" sqref="H1001"/>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Sem oportunidade devido prioridade os trens do fechamento</v>
      </c>
    </row>
    <row r="391" spans="1:17">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Sem oportunidade devido prioridade os trens do fechamento</v>
      </c>
    </row>
    <row r="393" spans="1:17" ht="27" customHeight="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TP pronta 08:32, realizando execução da solta 09:15 ate 11:15/ 1 solda, 1 tampão 11 metros e 1 transição 6 netros</v>
      </c>
    </row>
    <row r="394" spans="1:17" ht="26.25" customHeight="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Suprimido devido utilizar os maquinista pra retornar cm as locos que estava dando um suporte no acidente do M85</v>
      </c>
    </row>
    <row r="395" spans="1:17">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 xml:space="preserve">Nao solicitou devido avaria da maquina </v>
      </c>
    </row>
    <row r="396" spans="1:17">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Em inpeção PPG-PTR</v>
      </c>
    </row>
    <row r="397" spans="1:17">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 xml:space="preserve">Nao solicitou intervalo devido deslocamento pra outra cidade </v>
      </c>
    </row>
    <row r="398" spans="1:17">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 xml:space="preserve">Realizando o intervalo a partir 11:30 aguardando finalizar </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1"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45961</v>
      </c>
      <c r="W2" s="109">
        <f ca="1">V2-1</f>
        <v>45960</v>
      </c>
      <c r="X2" s="109">
        <f ca="1">W2-1</f>
        <v>45959</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f ca="1">_xlfn.XLOOKUP(G5&amp;$W$2,BS_CONTROLE[CHAVE],BS_CONTROLE[Quantidade_11],"-")</f>
        <v>0</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0</v>
      </c>
      <c r="W8" s="118">
        <f ca="1">_xlfn.XLOOKUP(G8&amp;$W$2,BS_CONTROLE[CHAVE],BS_CONTROLE[Quantidade_11],"-")</f>
        <v>530</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f ca="1">_xlfn.XLOOKUP(G10&amp;$X$2,BS_CONTROLE[CHAVE],BS_CONTROLE[Quantidade_11],"-")</f>
        <v>1</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0</v>
      </c>
      <c r="W12" s="118">
        <f ca="1">_xlfn.XLOOKUP(G12&amp;$W$2,BS_CONTROLE[CHAVE],BS_CONTROLE[Quantidade_11],"-")</f>
        <v>3</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0</v>
      </c>
      <c r="X13" s="118">
        <f ca="1">_xlfn.XLOOKUP(G13&amp;$X$2,BS_CONTROLE[CHAVE],BS_CONTROLE[Quantidade_11],"-")</f>
        <v>800</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f ca="1">_xlfn.XLOOKUP(G17&amp;$X$2,BS_CONTROLE[CHAVE],BS_CONTROLE[Quantidade_11],"-")</f>
        <v>0</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0</v>
      </c>
      <c r="X20" s="118">
        <f ca="1">_xlfn.XLOOKUP(G20&amp;$X$2,BS_CONTROLE[CHAVE],BS_CONTROLE[Quantidade_11],"-")</f>
        <v>800</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f ca="1">_xlfn.XLOOKUP(G21&amp;$W$2,BS_CONTROLE[CHAVE],BS_CONTROLE[Quantidade_11],"-")</f>
        <v>0</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f ca="1">_xlfn.XLOOKUP(G22&amp;$X$2,BS_CONTROLE[CHAVE],BS_CONTROLE[Quantidade_11],"-")</f>
        <v>1</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0</v>
      </c>
      <c r="W24" s="118">
        <f ca="1">_xlfn.XLOOKUP(G24&amp;$W$2,BS_CONTROLE[CHAVE],BS_CONTROLE[Quantidade_11],"-")</f>
        <v>3</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f ca="1">_xlfn.XLOOKUP(G28&amp;$W$2,BS_CONTROLE[CHAVE],BS_CONTROLE[Quantidade_11],"-")</f>
        <v>0</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0</v>
      </c>
      <c r="X30" s="118">
        <f ca="1">_xlfn.XLOOKUP(G30&amp;$X$2,BS_CONTROLE[CHAVE],BS_CONTROLE[Quantidade_11],"-")</f>
        <v>800</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0</v>
      </c>
      <c r="W33" s="118">
        <f ca="1">_xlfn.XLOOKUP(G33&amp;$W$2,BS_CONTROLE[CHAVE],BS_CONTROLE[Quantidade_11],"-")</f>
        <v>530</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f ca="1">_xlfn.XLOOKUP(G35&amp;$X$2,BS_CONTROLE[CHAVE],BS_CONTROLE[Quantidade_11],"-")</f>
        <v>1</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0</v>
      </c>
      <c r="W37" s="118">
        <f ca="1">_xlfn.XLOOKUP(G37&amp;$W$2,BS_CONTROLE[CHAVE],BS_CONTROLE[Quantidade_11],"-")</f>
        <v>3</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f ca="1">_xlfn.XLOOKUP(G43&amp;$X$2,BS_CONTROLE[CHAVE],BS_CONTROLE[Quantidade_11],"-")</f>
        <v>1</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0</v>
      </c>
      <c r="W45" s="118">
        <f ca="1">_xlfn.XLOOKUP(G45&amp;$W$2,BS_CONTROLE[CHAVE],BS_CONTROLE[Quantidade_11],"-")</f>
        <v>3</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0</v>
      </c>
      <c r="X50" s="118">
        <f ca="1">_xlfn.XLOOKUP(G50&amp;$X$2,BS_CONTROLE[CHAVE],BS_CONTROLE[Quantidade_11],"-")</f>
        <v>800</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f ca="1">_xlfn.XLOOKUP(G52&amp;$X$2,BS_CONTROLE[CHAVE],BS_CONTROLE[Quantidade_11],"-")</f>
        <v>0</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0</v>
      </c>
      <c r="X59" s="118">
        <f ca="1">_xlfn.XLOOKUP(G59&amp;$X$2,BS_CONTROLE[CHAVE],BS_CONTROLE[Quantidade_11],"-")</f>
        <v>0</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0</v>
      </c>
      <c r="W62" s="118">
        <f ca="1">_xlfn.XLOOKUP(G62&amp;$W$2,BS_CONTROLE[CHAVE],BS_CONTROLE[Quantidade_11],"-")</f>
        <v>530</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f ca="1">_xlfn.XLOOKUP(G63&amp;$X$2,BS_CONTROLE[CHAVE],BS_CONTROLE[Quantidade_11],"-")</f>
        <v>1</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850</v>
      </c>
      <c r="W64" s="118">
        <f ca="1">_xlfn.XLOOKUP(G64&amp;$W$2,BS_CONTROLE[CHAVE],BS_CONTROLE[Quantidade_11],"-")</f>
        <v>800</v>
      </c>
      <c r="X64" s="118">
        <f ca="1">_xlfn.XLOOKUP(G64&amp;$X$2,BS_CONTROLE[CHAVE],BS_CONTROLE[Quantidade_11],"-")</f>
        <v>600</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0</v>
      </c>
      <c r="X66" s="118">
        <f ca="1">_xlfn.XLOOKUP(G66&amp;$X$2,BS_CONTROLE[CHAVE],BS_CONTROLE[Quantidade_11],"-")</f>
        <v>800</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f ca="1">_xlfn.XLOOKUP(G67&amp;$X$2,BS_CONTROLE[CHAVE],BS_CONTROLE[Quantidade_11],"-")</f>
        <v>0</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t="str">
        <f ca="1">_xlfn.XLOOKUP(G68&amp;$X$2,BS_CONTROLE[CHAVE],BS_CONTROLE[Quantidade_11],"-")</f>
        <v>-</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0</v>
      </c>
      <c r="W70" s="118">
        <f ca="1">_xlfn.XLOOKUP(G70&amp;$W$2,BS_CONTROLE[CHAVE],BS_CONTROLE[Quantidade_11],"-")</f>
        <v>530</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f ca="1">_xlfn.XLOOKUP(G72&amp;$X$2,BS_CONTROLE[CHAVE],BS_CONTROLE[Quantidade_11],"-")</f>
        <v>1</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850</v>
      </c>
      <c r="W75" s="118">
        <f ca="1">_xlfn.XLOOKUP(G75&amp;$W$2,BS_CONTROLE[CHAVE],BS_CONTROLE[Quantidade_11],"-")</f>
        <v>800</v>
      </c>
      <c r="X75" s="118">
        <f ca="1">_xlfn.XLOOKUP(G75&amp;$X$2,BS_CONTROLE[CHAVE],BS_CONTROLE[Quantidade_11],"-")</f>
        <v>600</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0</v>
      </c>
      <c r="X78" s="118">
        <f ca="1">_xlfn.XLOOKUP(G78&amp;$X$2,BS_CONTROLE[CHAVE],BS_CONTROLE[Quantidade_11],"-")</f>
        <v>0</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t="str">
        <f ca="1">_xlfn.XLOOKUP(G79&amp;$X$2,BS_CONTROLE[CHAVE],BS_CONTROLE[Quantidade_11],"-")</f>
        <v>-</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f ca="1">_xlfn.XLOOKUP(G82&amp;$X$2,BS_CONTROLE[CHAVE],BS_CONTROLE[Quantidade_11],"-")</f>
        <v>1</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850</v>
      </c>
      <c r="W85" s="118">
        <f ca="1">_xlfn.XLOOKUP(G85&amp;$W$2,BS_CONTROLE[CHAVE],BS_CONTROLE[Quantidade_11],"-")</f>
        <v>800</v>
      </c>
      <c r="X85" s="118">
        <f ca="1">_xlfn.XLOOKUP(G85&amp;$X$2,BS_CONTROLE[CHAVE],BS_CONTROLE[Quantidade_11],"-")</f>
        <v>600</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0</v>
      </c>
      <c r="X88" s="118">
        <f ca="1">_xlfn.XLOOKUP(G88&amp;$X$2,BS_CONTROLE[CHAVE],BS_CONTROLE[Quantidade_11],"-")</f>
        <v>0</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0</v>
      </c>
      <c r="X89" s="118">
        <f ca="1">_xlfn.XLOOKUP(G89&amp;$X$2,BS_CONTROLE[CHAVE],BS_CONTROLE[Quantidade_11],"-")</f>
        <v>800</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t="str">
        <f ca="1">_xlfn.XLOOKUP(G90&amp;$X$2,BS_CONTROLE[CHAVE],BS_CONTROLE[Quantidade_11],"-")</f>
        <v>-</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0</v>
      </c>
      <c r="W92" s="118">
        <f ca="1">_xlfn.XLOOKUP(G92&amp;$W$2,BS_CONTROLE[CHAVE],BS_CONTROLE[Quantidade_11],"-")</f>
        <v>530</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f ca="1">_xlfn.XLOOKUP(G94&amp;$X$2,BS_CONTROLE[CHAVE],BS_CONTROLE[Quantidade_11],"-")</f>
        <v>1</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t="str">
        <f ca="1">_xlfn.XLOOKUP(G96&amp;$V$2,BS_CONTROLE[CHAVE],BS_CONTROLE[Quantidade_11],"-")</f>
        <v>-</v>
      </c>
      <c r="W96" s="118">
        <f ca="1">_xlfn.XLOOKUP(G96&amp;$W$2,BS_CONTROLE[CHAVE],BS_CONTROLE[Quantidade_11],"-")</f>
        <v>0</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0</v>
      </c>
      <c r="X98" s="118">
        <f ca="1">_xlfn.XLOOKUP(G98&amp;$X$2,BS_CONTROLE[CHAVE],BS_CONTROLE[Quantidade_11],"-")</f>
        <v>800</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t="str">
        <f ca="1">_xlfn.XLOOKUP(G99&amp;$X$2,BS_CONTROLE[CHAVE],BS_CONTROLE[Quantidade_11],"-")</f>
        <v>-</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0</v>
      </c>
      <c r="W101" s="118">
        <f ca="1">_xlfn.XLOOKUP(G101&amp;$W$2,BS_CONTROLE[CHAVE],BS_CONTROLE[Quantidade_11],"-")</f>
        <v>530</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f ca="1">_xlfn.XLOOKUP(G106&amp;$X$2,BS_CONTROLE[CHAVE],BS_CONTROLE[Quantidade_11],"-")</f>
        <v>1</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t="str">
        <f ca="1">_xlfn.XLOOKUP(G109&amp;$V$2,BS_CONTROLE[CHAVE],BS_CONTROLE[Quantidade_11],"-")</f>
        <v>-</v>
      </c>
      <c r="W109" s="118">
        <f ca="1">_xlfn.XLOOKUP(G109&amp;$W$2,BS_CONTROLE[CHAVE],BS_CONTROLE[Quantidade_11],"-")</f>
        <v>0</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0</v>
      </c>
      <c r="X110" s="118">
        <f ca="1">_xlfn.XLOOKUP(G110&amp;$X$2,BS_CONTROLE[CHAVE],BS_CONTROLE[Quantidade_11],"-")</f>
        <v>800</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t="str">
        <f ca="1">_xlfn.XLOOKUP(G111&amp;$X$2,BS_CONTROLE[CHAVE],BS_CONTROLE[Quantidade_11],"-")</f>
        <v>-</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0</v>
      </c>
      <c r="W114" s="118">
        <f ca="1">_xlfn.XLOOKUP(G114&amp;$W$2,BS_CONTROLE[CHAVE],BS_CONTROLE[Quantidade_11],"-")</f>
        <v>530</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f ca="1">_xlfn.XLOOKUP(G115&amp;$X$2,BS_CONTROLE[CHAVE],BS_CONTROLE[Quantidade_11],"-")</f>
        <v>1</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t="str">
        <f ca="1">_xlfn.XLOOKUP(G117&amp;$V$2,BS_CONTROLE[CHAVE],BS_CONTROLE[Quantidade_11],"-")</f>
        <v>-</v>
      </c>
      <c r="W117" s="118">
        <f ca="1">_xlfn.XLOOKUP(G117&amp;$W$2,BS_CONTROLE[CHAVE],BS_CONTROLE[Quantidade_11],"-")</f>
        <v>0</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t="str">
        <f ca="1">_xlfn.XLOOKUP(G118&amp;$X$2,BS_CONTROLE[CHAVE],BS_CONTROLE[Quantidade_11],"-")</f>
        <v>-</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0</v>
      </c>
      <c r="W121" s="118">
        <f ca="1">_xlfn.XLOOKUP(G121&amp;$W$2,BS_CONTROLE[CHAVE],BS_CONTROLE[Quantidade_11],"-")</f>
        <v>530</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0</v>
      </c>
      <c r="X124" s="118">
        <f ca="1">_xlfn.XLOOKUP(G124&amp;$X$2,BS_CONTROLE[CHAVE],BS_CONTROLE[Quantidade_11],"-")</f>
        <v>0</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t="str">
        <f ca="1">_xlfn.XLOOKUP(G126&amp;$X$2,BS_CONTROLE[CHAVE],BS_CONTROLE[Quantidade_11],"-")</f>
        <v>-</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0</v>
      </c>
      <c r="W129" s="118">
        <f ca="1">_xlfn.XLOOKUP(G129&amp;$W$2,BS_CONTROLE[CHAVE],BS_CONTROLE[Quantidade_11],"-")</f>
        <v>530</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850</v>
      </c>
      <c r="W130" s="118">
        <f ca="1">_xlfn.XLOOKUP(G130&amp;$W$2,BS_CONTROLE[CHAVE],BS_CONTROLE[Quantidade_11],"-")</f>
        <v>800</v>
      </c>
      <c r="X130" s="118">
        <f ca="1">_xlfn.XLOOKUP(G130&amp;$X$2,BS_CONTROLE[CHAVE],BS_CONTROLE[Quantidade_11],"-")</f>
        <v>600</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f ca="1">_xlfn.XLOOKUP(G131&amp;$X$2,BS_CONTROLE[CHAVE],BS_CONTROLE[Quantidade_11],"-")</f>
        <v>1</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t="str">
        <f ca="1">_xlfn.XLOOKUP(G133&amp;$V$2,BS_CONTROLE[CHAVE],BS_CONTROLE[Quantidade_11],"-")</f>
        <v>-</v>
      </c>
      <c r="W133" s="118">
        <f ca="1">_xlfn.XLOOKUP(G133&amp;$W$2,BS_CONTROLE[CHAVE],BS_CONTROLE[Quantidade_11],"-")</f>
        <v>0</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0</v>
      </c>
      <c r="X135" s="118">
        <f ca="1">_xlfn.XLOOKUP(G135&amp;$X$2,BS_CONTROLE[CHAVE],BS_CONTROLE[Quantidade_11],"-")</f>
        <v>800</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t="str">
        <f ca="1">_xlfn.XLOOKUP(G136&amp;$X$2,BS_CONTROLE[CHAVE],BS_CONTROLE[Quantidade_11],"-")</f>
        <v>-</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f ca="1">_xlfn.XLOOKUP(G141&amp;$X$2,BS_CONTROLE[CHAVE],BS_CONTROLE[Quantidade_11],"-")</f>
        <v>1</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f ca="1">_xlfn.XLOOKUP(G143&amp;$W$2,BS_CONTROLE[CHAVE],BS_CONTROLE[Quantidade_11],"-")</f>
        <v>0</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f ca="1">_xlfn.XLOOKUP(G146&amp;$X$2,BS_CONTROLE[CHAVE],BS_CONTROLE[Quantidade_11],"-")</f>
        <v>0</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f ca="1">_xlfn.XLOOKUP(G151&amp;$X$2,BS_CONTROLE[CHAVE],BS_CONTROLE[Quantidade_11],"-")</f>
        <v>1</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0</v>
      </c>
      <c r="X154" s="118">
        <f ca="1">_xlfn.XLOOKUP(G154&amp;$X$2,BS_CONTROLE[CHAVE],BS_CONTROLE[Quantidade_11],"-")</f>
        <v>800</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0</v>
      </c>
      <c r="X156" s="118">
        <f ca="1">_xlfn.XLOOKUP(G156&amp;$X$2,BS_CONTROLE[CHAVE],BS_CONTROLE[Quantidade_11],"-")</f>
        <v>0</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t="str">
        <f ca="1">_xlfn.XLOOKUP(G158&amp;$V$2,BS_CONTROLE[CHAVE],BS_CONTROLE[Quantidade_11],"-")</f>
        <v>-</v>
      </c>
      <c r="W158" s="118">
        <f ca="1">_xlfn.XLOOKUP(G158&amp;$W$2,BS_CONTROLE[CHAVE],BS_CONTROLE[Quantidade_11],"-")</f>
        <v>0</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0</v>
      </c>
      <c r="W161" s="118">
        <f ca="1">_xlfn.XLOOKUP(G161&amp;$W$2,BS_CONTROLE[CHAVE],BS_CONTROLE[Quantidade_11],"-")</f>
        <v>3</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850</v>
      </c>
      <c r="W162" s="118">
        <f ca="1">_xlfn.XLOOKUP(G162&amp;$W$2,BS_CONTROLE[CHAVE],BS_CONTROLE[Quantidade_11],"-")</f>
        <v>800</v>
      </c>
      <c r="X162" s="118">
        <f ca="1">_xlfn.XLOOKUP(G162&amp;$X$2,BS_CONTROLE[CHAVE],BS_CONTROLE[Quantidade_11],"-")</f>
        <v>600</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f ca="1">_xlfn.XLOOKUP(G163&amp;$W$2,BS_CONTROLE[CHAVE],BS_CONTROLE[Quantidade_11],"-")</f>
        <v>0</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f ca="1">_xlfn.XLOOKUP(G167&amp;$X$2,BS_CONTROLE[CHAVE],BS_CONTROLE[Quantidade_11],"-")</f>
        <v>0</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f ca="1">_xlfn.XLOOKUP(G169&amp;$X$2,BS_CONTROLE[CHAVE],BS_CONTROLE[Quantidade_11],"-")</f>
        <v>1</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0</v>
      </c>
      <c r="X170" s="118">
        <f ca="1">_xlfn.XLOOKUP(G170&amp;$X$2,BS_CONTROLE[CHAVE],BS_CONTROLE[Quantidade_11],"-")</f>
        <v>800</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0</v>
      </c>
      <c r="X171" s="118">
        <f ca="1">_xlfn.XLOOKUP(G171&amp;$X$2,BS_CONTROLE[CHAVE],BS_CONTROLE[Quantidade_11],"-")</f>
        <v>0</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t="str">
        <f ca="1">_xlfn.XLOOKUP(G174&amp;$V$2,BS_CONTROLE[CHAVE],BS_CONTROLE[Quantidade_11],"-")</f>
        <v>-</v>
      </c>
      <c r="W174" s="118">
        <f ca="1">_xlfn.XLOOKUP(G174&amp;$W$2,BS_CONTROLE[CHAVE],BS_CONTROLE[Quantidade_11],"-")</f>
        <v>0</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0</v>
      </c>
      <c r="W175" s="118">
        <f ca="1">_xlfn.XLOOKUP(G175&amp;$W$2,BS_CONTROLE[CHAVE],BS_CONTROLE[Quantidade_11],"-")</f>
        <v>530</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0</v>
      </c>
      <c r="W177" s="118">
        <f ca="1">_xlfn.XLOOKUP(G177&amp;$W$2,BS_CONTROLE[CHAVE],BS_CONTROLE[Quantidade_11],"-")</f>
        <v>3</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850</v>
      </c>
      <c r="W178" s="118">
        <f ca="1">_xlfn.XLOOKUP(G178&amp;$W$2,BS_CONTROLE[CHAVE],BS_CONTROLE[Quantidade_11],"-")</f>
        <v>800</v>
      </c>
      <c r="X178" s="118">
        <f ca="1">_xlfn.XLOOKUP(G178&amp;$X$2,BS_CONTROLE[CHAVE],BS_CONTROLE[Quantidade_11],"-")</f>
        <v>600</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f ca="1">_xlfn.XLOOKUP(G179&amp;$W$2,BS_CONTROLE[CHAVE],BS_CONTROLE[Quantidade_11],"-")</f>
        <v>0</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f ca="1">_xlfn.XLOOKUP(G182&amp;$X$2,BS_CONTROLE[CHAVE],BS_CONTROLE[Quantidade_11],"-")</f>
        <v>0</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f ca="1">_xlfn.XLOOKUP(G185&amp;$X$2,BS_CONTROLE[CHAVE],BS_CONTROLE[Quantidade_11],"-")</f>
        <v>1</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0</v>
      </c>
      <c r="X186" s="118">
        <f ca="1">_xlfn.XLOOKUP(G186&amp;$X$2,BS_CONTROLE[CHAVE],BS_CONTROLE[Quantidade_11],"-")</f>
        <v>800</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f ca="1">_xlfn.XLOOKUP(G191&amp;$W$2,BS_CONTROLE[CHAVE],BS_CONTROLE[Quantidade_11],"-")</f>
        <v>0</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0</v>
      </c>
      <c r="W192" s="118">
        <f ca="1">_xlfn.XLOOKUP(G192&amp;$W$2,BS_CONTROLE[CHAVE],BS_CONTROLE[Quantidade_11],"-")</f>
        <v>530</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0</v>
      </c>
      <c r="W193" s="118">
        <f ca="1">_xlfn.XLOOKUP(G193&amp;$W$2,BS_CONTROLE[CHAVE],BS_CONTROLE[Quantidade_11],"-")</f>
        <v>3</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f ca="1">_xlfn.XLOOKUP(G199&amp;$X$2,BS_CONTROLE[CHAVE],BS_CONTROLE[Quantidade_11],"-")</f>
        <v>0</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0</v>
      </c>
      <c r="W204" s="118">
        <f ca="1">_xlfn.XLOOKUP(G204&amp;$W$2,BS_CONTROLE[CHAVE],BS_CONTROLE[Quantidade_11],"-")</f>
        <v>530</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0</v>
      </c>
      <c r="W205" s="118">
        <f ca="1">_xlfn.XLOOKUP(G205&amp;$W$2,BS_CONTROLE[CHAVE],BS_CONTROLE[Quantidade_11],"-")</f>
        <v>3</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f ca="1">_xlfn.XLOOKUP(G208&amp;$X$2,BS_CONTROLE[CHAVE],BS_CONTROLE[Quantidade_11],"-")</f>
        <v>0</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0</v>
      </c>
      <c r="W210" s="118">
        <f ca="1">_xlfn.XLOOKUP(G210&amp;$W$2,BS_CONTROLE[CHAVE],BS_CONTROLE[Quantidade_11],"-")</f>
        <v>530</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f ca="1">_xlfn.XLOOKUP(G213&amp;$X$2,BS_CONTROLE[CHAVE],BS_CONTROLE[Quantidade_11],"-")</f>
        <v>1</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f ca="1">_xlfn.XLOOKUP(G218&amp;$X$2,BS_CONTROLE[CHAVE],BS_CONTROLE[Quantidade_11],"-")</f>
        <v>0</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0</v>
      </c>
      <c r="X220" s="118">
        <f ca="1">_xlfn.XLOOKUP(G220&amp;$X$2,BS_CONTROLE[CHAVE],BS_CONTROLE[Quantidade_11],"-")</f>
        <v>0</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0</v>
      </c>
      <c r="X223" s="118">
        <f ca="1">_xlfn.XLOOKUP(G223&amp;$X$2,BS_CONTROLE[CHAVE],BS_CONTROLE[Quantidade_11],"-")</f>
        <v>800</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f ca="1">_xlfn.XLOOKUP(G226&amp;$W$2,BS_CONTROLE[CHAVE],BS_CONTROLE[Quantidade_11],"-")</f>
        <v>0</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0</v>
      </c>
      <c r="W227" s="118">
        <f ca="1">_xlfn.XLOOKUP(G227&amp;$W$2,BS_CONTROLE[CHAVE],BS_CONTROLE[Quantidade_11],"-")</f>
        <v>530</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f ca="1">_xlfn.XLOOKUP(G228&amp;$W$2,BS_CONTROLE[CHAVE],BS_CONTROLE[Quantidade_11],"-")</f>
        <v>0</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0</v>
      </c>
      <c r="W229" s="118">
        <f ca="1">_xlfn.XLOOKUP(G229&amp;$W$2,BS_CONTROLE[CHAVE],BS_CONTROLE[Quantidade_11],"-")</f>
        <v>3</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f ca="1">_xlfn.XLOOKUP(G235&amp;$X$2,BS_CONTROLE[CHAVE],BS_CONTROLE[Quantidade_11],"-")</f>
        <v>1</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t="str">
        <f ca="1">_xlfn.XLOOKUP(G237&amp;$X$2,BS_CONTROLE[CHAVE],BS_CONTROLE[Quantidade_11],"-")</f>
        <v>-</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0</v>
      </c>
      <c r="X238" s="118">
        <f ca="1">_xlfn.XLOOKUP(G238&amp;$X$2,BS_CONTROLE[CHAVE],BS_CONTROLE[Quantidade_11],"-")</f>
        <v>0</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f ca="1">_xlfn.XLOOKUP(G239&amp;$X$2,BS_CONTROLE[CHAVE],BS_CONTROLE[Quantidade_11],"-")</f>
        <v>0</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0</v>
      </c>
      <c r="X242" s="118">
        <f ca="1">_xlfn.XLOOKUP(G242&amp;$X$2,BS_CONTROLE[CHAVE],BS_CONTROLE[Quantidade_11],"-")</f>
        <v>800</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0</v>
      </c>
      <c r="X243" s="118">
        <f ca="1">_xlfn.XLOOKUP(G243&amp;$X$2,BS_CONTROLE[CHAVE],BS_CONTROLE[Quantidade_11],"-")</f>
        <v>800</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0</v>
      </c>
      <c r="X244" s="118">
        <f ca="1">_xlfn.XLOOKUP(G244&amp;$X$2,BS_CONTROLE[CHAVE],BS_CONTROLE[Quantidade_11],"-")</f>
        <v>800</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0</v>
      </c>
      <c r="X245" s="118">
        <f ca="1">_xlfn.XLOOKUP(G245&amp;$X$2,BS_CONTROLE[CHAVE],BS_CONTROLE[Quantidade_11],"-")</f>
        <v>800</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0</v>
      </c>
      <c r="X246" s="118">
        <f ca="1">_xlfn.XLOOKUP(G246&amp;$X$2,BS_CONTROLE[CHAVE],BS_CONTROLE[Quantidade_11],"-")</f>
        <v>800</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0</v>
      </c>
      <c r="X247" s="118">
        <f ca="1">_xlfn.XLOOKUP(G247&amp;$X$2,BS_CONTROLE[CHAVE],BS_CONTROLE[Quantidade_11],"-")</f>
        <v>800</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f ca="1">_xlfn.XLOOKUP(G248&amp;$W$2,BS_CONTROLE[CHAVE],BS_CONTROLE[Quantidade_11],"-")</f>
        <v>0</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t="str">
        <f ca="1">_xlfn.XLOOKUP(G249&amp;$V$2,BS_CONTROLE[CHAVE],BS_CONTROLE[Quantidade_11],"-")</f>
        <v>-</v>
      </c>
      <c r="W249" s="118">
        <f ca="1">_xlfn.XLOOKUP(G249&amp;$W$2,BS_CONTROLE[CHAVE],BS_CONTROLE[Quantidade_11],"-")</f>
        <v>0</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0</v>
      </c>
      <c r="W250" s="118">
        <f ca="1">_xlfn.XLOOKUP(G250&amp;$W$2,BS_CONTROLE[CHAVE],BS_CONTROLE[Quantidade_11],"-")</f>
        <v>530</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f ca="1">_xlfn.XLOOKUP(G251&amp;$W$2,BS_CONTROLE[CHAVE],BS_CONTROLE[Quantidade_11],"-")</f>
        <v>0</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0</v>
      </c>
      <c r="W252" s="118">
        <f ca="1">_xlfn.XLOOKUP(G252&amp;$W$2,BS_CONTROLE[CHAVE],BS_CONTROLE[Quantidade_11],"-")</f>
        <v>3</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0</v>
      </c>
      <c r="X254" s="118">
        <f ca="1">_xlfn.XLOOKUP(G254&amp;$X$2,BS_CONTROLE[CHAVE],BS_CONTROLE[Quantidade_11],"-")</f>
        <v>800</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0</v>
      </c>
      <c r="X255" s="118">
        <f ca="1">_xlfn.XLOOKUP(G255&amp;$X$2,BS_CONTROLE[CHAVE],BS_CONTROLE[Quantidade_11],"-")</f>
        <v>800</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0</v>
      </c>
      <c r="X256" s="118">
        <f ca="1">_xlfn.XLOOKUP(G256&amp;$X$2,BS_CONTROLE[CHAVE],BS_CONTROLE[Quantidade_11],"-")</f>
        <v>800</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0</v>
      </c>
      <c r="X257" s="118">
        <f ca="1">_xlfn.XLOOKUP(G257&amp;$X$2,BS_CONTROLE[CHAVE],BS_CONTROLE[Quantidade_11],"-")</f>
        <v>800</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f ca="1">_xlfn.XLOOKUP(G261&amp;$X$2,BS_CONTROLE[CHAVE],BS_CONTROLE[Quantidade_11],"-")</f>
        <v>1</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0</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0</v>
      </c>
      <c r="X266" s="118">
        <f ca="1">_xlfn.XLOOKUP(G266&amp;$X$2,BS_CONTROLE[CHAVE],BS_CONTROLE[Quantidade_11],"-")</f>
        <v>800</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f ca="1">_xlfn.XLOOKUP(G267&amp;$X$2,BS_CONTROLE[CHAVE],BS_CONTROLE[Quantidade_11],"-")</f>
        <v>0</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t="str">
        <f ca="1">_xlfn.XLOOKUP(G269&amp;$V$2,BS_CONTROLE[CHAVE],BS_CONTROLE[Quantidade_11],"-")</f>
        <v>-</v>
      </c>
      <c r="W269" s="118">
        <f ca="1">_xlfn.XLOOKUP(G269&amp;$W$2,BS_CONTROLE[CHAVE],BS_CONTROLE[Quantidade_11],"-")</f>
        <v>0</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0</v>
      </c>
      <c r="W270" s="118">
        <f ca="1">_xlfn.XLOOKUP(G270&amp;$W$2,BS_CONTROLE[CHAVE],BS_CONTROLE[Quantidade_11],"-")</f>
        <v>530</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f ca="1">_xlfn.XLOOKUP(G271&amp;$W$2,BS_CONTROLE[CHAVE],BS_CONTROLE[Quantidade_11],"-")</f>
        <v>0</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0</v>
      </c>
      <c r="W272" s="118">
        <f ca="1">_xlfn.XLOOKUP(G272&amp;$W$2,BS_CONTROLE[CHAVE],BS_CONTROLE[Quantidade_11],"-")</f>
        <v>3</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0</v>
      </c>
      <c r="X277" s="118">
        <f ca="1">_xlfn.XLOOKUP(G277&amp;$X$2,BS_CONTROLE[CHAVE],BS_CONTROLE[Quantidade_11],"-")</f>
        <v>0</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t="str">
        <f ca="1">_xlfn.XLOOKUP(G281&amp;$X$2,BS_CONTROLE[CHAVE],BS_CONTROLE[Quantidade_11],"-")</f>
        <v>-</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0</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t="str">
        <f ca="1">_xlfn.XLOOKUP(G284&amp;$V$2,BS_CONTROLE[CHAVE],BS_CONTROLE[Quantidade_11],"-")</f>
        <v>-</v>
      </c>
      <c r="W284" s="118">
        <f ca="1">_xlfn.XLOOKUP(G284&amp;$W$2,BS_CONTROLE[CHAVE],BS_CONTROLE[Quantidade_11],"-")</f>
        <v>0</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0</v>
      </c>
      <c r="W285" s="118">
        <f ca="1">_xlfn.XLOOKUP(G285&amp;$W$2,BS_CONTROLE[CHAVE],BS_CONTROLE[Quantidade_11],"-")</f>
        <v>530</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f ca="1">_xlfn.XLOOKUP(G286&amp;$W$2,BS_CONTROLE[CHAVE],BS_CONTROLE[Quantidade_11],"-")</f>
        <v>0</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0</v>
      </c>
      <c r="W287" s="118">
        <f ca="1">_xlfn.XLOOKUP(G287&amp;$W$2,BS_CONTROLE[CHAVE],BS_CONTROLE[Quantidade_11],"-")</f>
        <v>3</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t="str">
        <f ca="1">_xlfn.XLOOKUP(G296&amp;$X$2,BS_CONTROLE[CHAVE],BS_CONTROLE[Quantidade_11],"-")</f>
        <v>-</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0</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t="str">
        <f ca="1">_xlfn.XLOOKUP(G299&amp;$V$2,BS_CONTROLE[CHAVE],BS_CONTROLE[Quantidade_11],"-")</f>
        <v>-</v>
      </c>
      <c r="W299" s="118">
        <f ca="1">_xlfn.XLOOKUP(G299&amp;$W$2,BS_CONTROLE[CHAVE],BS_CONTROLE[Quantidade_11],"-")</f>
        <v>0</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0</v>
      </c>
      <c r="W300" s="118">
        <f ca="1">_xlfn.XLOOKUP(G300&amp;$W$2,BS_CONTROLE[CHAVE],BS_CONTROLE[Quantidade_11],"-")</f>
        <v>530</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0</v>
      </c>
      <c r="W301" s="118">
        <f ca="1">_xlfn.XLOOKUP(G301&amp;$W$2,BS_CONTROLE[CHAVE],BS_CONTROLE[Quantidade_11],"-")</f>
        <v>3</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f ca="1">_xlfn.XLOOKUP(G303&amp;$W$2,BS_CONTROLE[CHAVE],BS_CONTROLE[Quantidade_11],"-")</f>
        <v>0</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t="str">
        <f ca="1">_xlfn.XLOOKUP(G307&amp;$X$2,BS_CONTROLE[CHAVE],BS_CONTROLE[Quantidade_11],"-")</f>
        <v>-</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t="str">
        <f ca="1">_xlfn.XLOOKUP(G309&amp;$V$2,BS_CONTROLE[CHAVE],BS_CONTROLE[Quantidade_11],"-")</f>
        <v>-</v>
      </c>
      <c r="W309" s="118">
        <f ca="1">_xlfn.XLOOKUP(G309&amp;$W$2,BS_CONTROLE[CHAVE],BS_CONTROLE[Quantidade_11],"-")</f>
        <v>0</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0</v>
      </c>
      <c r="W310" s="118">
        <f ca="1">_xlfn.XLOOKUP(G310&amp;$W$2,BS_CONTROLE[CHAVE],BS_CONTROLE[Quantidade_11],"-")</f>
        <v>530</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0</v>
      </c>
      <c r="W311" s="118">
        <f ca="1">_xlfn.XLOOKUP(G311&amp;$W$2,BS_CONTROLE[CHAVE],BS_CONTROLE[Quantidade_11],"-")</f>
        <v>3</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t="str">
        <f ca="1">_xlfn.XLOOKUP(G316&amp;$X$2,BS_CONTROLE[CHAVE],BS_CONTROLE[Quantidade_11],"-")</f>
        <v>-</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t="str">
        <f ca="1">_xlfn.XLOOKUP(G318&amp;$V$2,BS_CONTROLE[CHAVE],BS_CONTROLE[Quantidade_11],"-")</f>
        <v>-</v>
      </c>
      <c r="W318" s="118">
        <f ca="1">_xlfn.XLOOKUP(G318&amp;$W$2,BS_CONTROLE[CHAVE],BS_CONTROLE[Quantidade_11],"-")</f>
        <v>0</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0</v>
      </c>
      <c r="W319" s="118">
        <f ca="1">_xlfn.XLOOKUP(G319&amp;$W$2,BS_CONTROLE[CHAVE],BS_CONTROLE[Quantidade_11],"-")</f>
        <v>530</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t="str">
        <f ca="1">_xlfn.XLOOKUP(G323&amp;$X$2,BS_CONTROLE[CHAVE],BS_CONTROLE[Quantidade_11],"-")</f>
        <v>-</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0</v>
      </c>
      <c r="X327" s="118">
        <f ca="1">_xlfn.XLOOKUP(G327&amp;$X$2,BS_CONTROLE[CHAVE],BS_CONTROLE[Quantidade_11],"-")</f>
        <v>800</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0</v>
      </c>
      <c r="X328" s="118">
        <f ca="1">_xlfn.XLOOKUP(G328&amp;$X$2,BS_CONTROLE[CHAVE],BS_CONTROLE[Quantidade_11],"-")</f>
        <v>0</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0</v>
      </c>
      <c r="X330" s="118">
        <f ca="1">_xlfn.XLOOKUP(G330&amp;$X$2,BS_CONTROLE[CHAVE],BS_CONTROLE[Quantidade_11],"-")</f>
        <v>0</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t="str">
        <f ca="1">_xlfn.XLOOKUP(G332&amp;$V$2,BS_CONTROLE[CHAVE],BS_CONTROLE[Quantidade_11],"-")</f>
        <v>-</v>
      </c>
      <c r="W332" s="118">
        <f ca="1">_xlfn.XLOOKUP(G332&amp;$W$2,BS_CONTROLE[CHAVE],BS_CONTROLE[Quantidade_11],"-")</f>
        <v>0</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0</v>
      </c>
      <c r="W333" s="118">
        <f ca="1">_xlfn.XLOOKUP(G333&amp;$W$2,BS_CONTROLE[CHAVE],BS_CONTROLE[Quantidade_11],"-")</f>
        <v>530</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0</v>
      </c>
      <c r="W335" s="118">
        <f ca="1">_xlfn.XLOOKUP(G335&amp;$W$2,BS_CONTROLE[CHAVE],BS_CONTROLE[Quantidade_11],"-")</f>
        <v>3</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f ca="1">_xlfn.XLOOKUP(G339&amp;$X$2,BS_CONTROLE[CHAVE],BS_CONTROLE[Quantidade_11],"-")</f>
        <v>1</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t="str">
        <f ca="1">_xlfn.XLOOKUP(G344&amp;$X$2,BS_CONTROLE[CHAVE],BS_CONTROLE[Quantidade_11],"-")</f>
        <v>-</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0</v>
      </c>
      <c r="X345" s="118">
        <f ca="1">_xlfn.XLOOKUP(G345&amp;$X$2,BS_CONTROLE[CHAVE],BS_CONTROLE[Quantidade_11],"-")</f>
        <v>800</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0</v>
      </c>
      <c r="X347" s="118">
        <f ca="1">_xlfn.XLOOKUP(G347&amp;$X$2,BS_CONTROLE[CHAVE],BS_CONTROLE[Quantidade_11],"-")</f>
        <v>0</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t="str">
        <f ca="1">_xlfn.XLOOKUP(G349&amp;$V$2,BS_CONTROLE[CHAVE],BS_CONTROLE[Quantidade_11],"-")</f>
        <v>-</v>
      </c>
      <c r="W349" s="118">
        <f ca="1">_xlfn.XLOOKUP(G349&amp;$W$2,BS_CONTROLE[CHAVE],BS_CONTROLE[Quantidade_11],"-")</f>
        <v>0</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0</v>
      </c>
      <c r="W350" s="118">
        <f ca="1">_xlfn.XLOOKUP(G350&amp;$W$2,BS_CONTROLE[CHAVE],BS_CONTROLE[Quantidade_11],"-")</f>
        <v>530</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0</v>
      </c>
      <c r="W353" s="118">
        <f ca="1">_xlfn.XLOOKUP(G353&amp;$W$2,BS_CONTROLE[CHAVE],BS_CONTROLE[Quantidade_11],"-")</f>
        <v>3</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f ca="1">_xlfn.XLOOKUP(G355&amp;$X$2,BS_CONTROLE[CHAVE],BS_CONTROLE[Quantidade_11],"-")</f>
        <v>1</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t="str">
        <f ca="1">_xlfn.XLOOKUP(G356&amp;$V$2,BS_CONTROLE[CHAVE],BS_CONTROLE[Quantidade_11],"-")</f>
        <v>-</v>
      </c>
      <c r="W356" s="118">
        <f ca="1">_xlfn.XLOOKUP(G356&amp;$W$2,BS_CONTROLE[CHAVE],BS_CONTROLE[Quantidade_11],"-")</f>
        <v>0</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t="str">
        <f ca="1">_xlfn.XLOOKUP(G357&amp;$W$2,BS_CONTROLE[CHAVE],BS_CONTROLE[Quantidade_11],"-")</f>
        <v>-</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0</v>
      </c>
      <c r="X359" s="118">
        <f ca="1">_xlfn.XLOOKUP(G359&amp;$X$2,BS_CONTROLE[CHAVE],BS_CONTROLE[Quantidade_11],"-")</f>
        <v>800</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0</v>
      </c>
      <c r="X360" s="118">
        <f ca="1">_xlfn.XLOOKUP(G360&amp;$X$2,BS_CONTROLE[CHAVE],BS_CONTROLE[Quantidade_11],"-")</f>
        <v>0</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f ca="1">_xlfn.XLOOKUP(G361&amp;$X$2,BS_CONTROLE[CHAVE],BS_CONTROLE[Quantidade_11],"-")</f>
        <v>0</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0</v>
      </c>
      <c r="X363" s="118">
        <f ca="1">_xlfn.XLOOKUP(G363&amp;$X$2,BS_CONTROLE[CHAVE],BS_CONTROLE[Quantidade_11],"-")</f>
        <v>0</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t="str">
        <f ca="1">_xlfn.XLOOKUP(G364&amp;$V$2,BS_CONTROLE[CHAVE],BS_CONTROLE[Quantidade_11],"-")</f>
        <v>-</v>
      </c>
      <c r="W364" s="118">
        <f ca="1">_xlfn.XLOOKUP(G364&amp;$W$2,BS_CONTROLE[CHAVE],BS_CONTROLE[Quantidade_11],"-")</f>
        <v>0</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0</v>
      </c>
      <c r="W365" s="118">
        <f ca="1">_xlfn.XLOOKUP(G365&amp;$W$2,BS_CONTROLE[CHAVE],BS_CONTROLE[Quantidade_11],"-")</f>
        <v>530</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850</v>
      </c>
      <c r="W366" s="118">
        <f ca="1">_xlfn.XLOOKUP(G366&amp;$W$2,BS_CONTROLE[CHAVE],BS_CONTROLE[Quantidade_11],"-")</f>
        <v>800</v>
      </c>
      <c r="X366" s="118">
        <f ca="1">_xlfn.XLOOKUP(G366&amp;$X$2,BS_CONTROLE[CHAVE],BS_CONTROLE[Quantidade_11],"-")</f>
        <v>600</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t="str">
        <f ca="1">_xlfn.XLOOKUP(G368&amp;$W$2,BS_CONTROLE[CHAVE],BS_CONTROLE[Quantidade_11],"-")</f>
        <v>-</v>
      </c>
      <c r="X368" s="118">
        <f ca="1">_xlfn.XLOOKUP(G368&amp;$X$2,BS_CONTROLE[CHAVE],BS_CONTROLE[Quantidade_11],"-")</f>
        <v>1</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f ca="1">_xlfn.XLOOKUP(G369&amp;$W$2,BS_CONTROLE[CHAVE],BS_CONTROLE[Quantidade_11],"-")</f>
        <v>0</v>
      </c>
      <c r="X369" s="118">
        <f ca="1">_xlfn.XLOOKUP(G369&amp;$X$2,BS_CONTROLE[CHAVE],BS_CONTROLE[Quantidade_11],"-")</f>
        <v>1</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0</v>
      </c>
      <c r="W370" s="118">
        <f ca="1">_xlfn.XLOOKUP(G370&amp;$W$2,BS_CONTROLE[CHAVE],BS_CONTROLE[Quantidade_11],"-")</f>
        <v>3</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t="str">
        <f ca="1">_xlfn.XLOOKUP(G374&amp;$V$2,BS_CONTROLE[CHAVE],BS_CONTROLE[Quantidade_11],"-")</f>
        <v>-</v>
      </c>
      <c r="W374" s="118">
        <f ca="1">_xlfn.XLOOKUP(G374&amp;$W$2,BS_CONTROLE[CHAVE],BS_CONTROLE[Quantidade_11],"-")</f>
        <v>0</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0</v>
      </c>
      <c r="X376" s="118">
        <f ca="1">_xlfn.XLOOKUP(G376&amp;$X$2,BS_CONTROLE[CHAVE],BS_CONTROLE[Quantidade_11],"-")</f>
        <v>800</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0</v>
      </c>
      <c r="X377" s="118">
        <f ca="1">_xlfn.XLOOKUP(G377&amp;$X$2,BS_CONTROLE[CHAVE],BS_CONTROLE[Quantidade_11],"-")</f>
        <v>0</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f ca="1">_xlfn.XLOOKUP(G378&amp;$X$2,BS_CONTROLE[CHAVE],BS_CONTROLE[Quantidade_11],"-")</f>
        <v>0</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1</v>
      </c>
      <c r="W380" s="118">
        <f ca="1">_xlfn.XLOOKUP(G380&amp;$W$2,BS_CONTROLE[CHAVE],BS_CONTROLE[Quantidade_11],"-")</f>
        <v>0</v>
      </c>
      <c r="X380" s="118">
        <f ca="1">_xlfn.XLOOKUP(G380&amp;$X$2,BS_CONTROLE[CHAVE],BS_CONTROLE[Quantidade_11],"-")</f>
        <v>0</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f ca="1">_xlfn.XLOOKUP(G381&amp;$W$2,BS_CONTROLE[CHAVE],BS_CONTROLE[Quantidade_11],"-")</f>
        <v>0</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t="str">
        <f ca="1">_xlfn.XLOOKUP(G382&amp;$V$2,BS_CONTROLE[CHAVE],BS_CONTROLE[Quantidade_11],"-")</f>
        <v>-</v>
      </c>
      <c r="W382" s="118">
        <f ca="1">_xlfn.XLOOKUP(G382&amp;$W$2,BS_CONTROLE[CHAVE],BS_CONTROLE[Quantidade_11],"-")</f>
        <v>0</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f ca="1">_xlfn.XLOOKUP(G383&amp;$W$2,BS_CONTROLE[CHAVE],BS_CONTROLE[Quantidade_11],"-")</f>
        <v>0</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0</v>
      </c>
      <c r="W384" s="118">
        <f ca="1">_xlfn.XLOOKUP(G384&amp;$W$2,BS_CONTROLE[CHAVE],BS_CONTROLE[Quantidade_11],"-")</f>
        <v>530</v>
      </c>
      <c r="X384" s="118">
        <f ca="1">_xlfn.XLOOKUP(G384&amp;$X$2,BS_CONTROLE[CHAVE],BS_CONTROLE[Quantidade_11],"-")</f>
        <v>800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850</v>
      </c>
      <c r="W385" s="118">
        <f ca="1">_xlfn.XLOOKUP(G385&amp;$W$2,BS_CONTROLE[CHAVE],BS_CONTROLE[Quantidade_11],"-")</f>
        <v>800</v>
      </c>
      <c r="X385" s="118">
        <f ca="1">_xlfn.XLOOKUP(G385&amp;$X$2,BS_CONTROLE[CHAVE],BS_CONTROLE[Quantidade_11],"-")</f>
        <v>600</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f ca="1">_xlfn.XLOOKUP(G387&amp;$W$2,BS_CONTROLE[CHAVE],BS_CONTROLE[Quantidade_11],"-")</f>
        <v>0</v>
      </c>
      <c r="X387" s="118">
        <f ca="1">_xlfn.XLOOKUP(G387&amp;$X$2,BS_CONTROLE[CHAVE],BS_CONTROLE[Quantidade_11],"-")</f>
        <v>1</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0</v>
      </c>
      <c r="W388" s="118">
        <f ca="1">_xlfn.XLOOKUP(G388&amp;$W$2,BS_CONTROLE[CHAVE],BS_CONTROLE[Quantidade_11],"-")</f>
        <v>3</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t="str">
        <f ca="1">_xlfn.XLOOKUP(G392&amp;$V$2,BS_CONTROLE[CHAVE],BS_CONTROLE[Quantidade_11],"-")</f>
        <v>-</v>
      </c>
      <c r="W392" s="118">
        <f ca="1">_xlfn.XLOOKUP(G392&amp;$W$2,BS_CONTROLE[CHAVE],BS_CONTROLE[Quantidade_11],"-")</f>
        <v>0</v>
      </c>
      <c r="X392" s="118">
        <f ca="1">_xlfn.XLOOKUP(G392&amp;$X$2,BS_CONTROLE[CHAVE],BS_CONTROLE[Quantidade_11],"-")</f>
        <v>0</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0</v>
      </c>
      <c r="X393" s="118">
        <f ca="1">_xlfn.XLOOKUP(G393&amp;$X$2,BS_CONTROLE[CHAVE],BS_CONTROLE[Quantidade_11],"-")</f>
        <v>800</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f ca="1">_xlfn.XLOOKUP(G394&amp;$X$2,BS_CONTROLE[CHAVE],BS_CONTROLE[Quantidade_11],"-")</f>
        <v>0</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1</v>
      </c>
      <c r="W396" s="118">
        <f ca="1">_xlfn.XLOOKUP(G396&amp;$W$2,BS_CONTROLE[CHAVE],BS_CONTROLE[Quantidade_11],"-")</f>
        <v>0</v>
      </c>
      <c r="X396" s="118">
        <f ca="1">_xlfn.XLOOKUP(G396&amp;$X$2,BS_CONTROLE[CHAVE],BS_CONTROLE[Quantidade_11],"-")</f>
        <v>0</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f ca="1">_xlfn.XLOOKUP(G397&amp;$W$2,BS_CONTROLE[CHAVE],BS_CONTROLE[Quantidade_11],"-")</f>
        <v>0</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0</v>
      </c>
      <c r="W398" s="118">
        <f ca="1">_xlfn.XLOOKUP(G398&amp;$W$2,BS_CONTROLE[CHAVE],BS_CONTROLE[Quantidade_11],"-")</f>
        <v>530</v>
      </c>
      <c r="X398" s="118">
        <f ca="1">_xlfn.XLOOKUP(G398&amp;$X$2,BS_CONTROLE[CHAVE],BS_CONTROLE[Quantidade_11],"-")</f>
        <v>800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0</v>
      </c>
      <c r="W400" s="118">
        <f ca="1">_xlfn.XLOOKUP(G400&amp;$W$2,BS_CONTROLE[CHAVE],BS_CONTROLE[Quantidade_11],"-")</f>
        <v>3</v>
      </c>
      <c r="X400" s="118">
        <f ca="1">_xlfn.XLOOKUP(G400&amp;$X$2,BS_CONTROLE[CHAVE],BS_CONTROLE[Quantidade_11],"-")</f>
        <v>2</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850 Nº DE DORMENTES</v>
      </c>
      <c r="T401" s="116" t="str">
        <f>IF(FN_MC!V404="","*",FN_MC!V404)</f>
        <v>*</v>
      </c>
      <c r="U401" s="116" t="str">
        <f>IF(FN_MC!W404="","*",FN_MC!W404)</f>
        <v>deslocamento POV-PJA e descarga de dormentes velhos</v>
      </c>
      <c r="V401" s="118">
        <f ca="1">_xlfn.XLOOKUP(G401&amp;$V$2,BS_CONTROLE[CHAVE],BS_CONTROLE[Quantidade_11],"-")</f>
        <v>850</v>
      </c>
      <c r="W401" s="118">
        <f ca="1">_xlfn.XLOOKUP(G401&amp;$W$2,BS_CONTROLE[CHAVE],BS_CONTROLE[Quantidade_11],"-")</f>
        <v>800</v>
      </c>
      <c r="X401" s="118">
        <f ca="1">_xlfn.XLOOKUP(G401&amp;$X$2,BS_CONTROLE[CHAVE],BS_CONTROLE[Quantidade_11],"-")</f>
        <v>600</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2025-11-01T03:09:00Z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