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68" documentId="8_{B6337239-1A00-434D-AAD0-422EA1FEB5AE}" xr6:coauthVersionLast="47" xr6:coauthVersionMax="47" xr10:uidLastSave="{E8EA969E-FF00-4166-8062-5F6969C50D2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AJ40" i="1"/>
  <c r="AK40" i="1"/>
  <c r="K46" i="11" s="1"/>
  <c r="AL40" i="1"/>
  <c r="AM40" i="1"/>
  <c r="AN40" i="1"/>
  <c r="AO40" i="1"/>
  <c r="BE40" i="1" s="1"/>
  <c r="AP40" i="1"/>
  <c r="M46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9" i="16" s="1"/>
  <c r="N45" i="1" a="1"/>
  <c r="N45" i="1"/>
  <c r="L49" i="16" s="1"/>
  <c r="R45" i="1"/>
  <c r="S45" i="1" a="1"/>
  <c r="S45" i="1"/>
  <c r="D49" i="16" s="1"/>
  <c r="T45" i="1" a="1"/>
  <c r="T45" i="1"/>
  <c r="E49" i="16" s="1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50" i="16" s="1"/>
  <c r="N46" i="1" a="1"/>
  <c r="N46" i="1"/>
  <c r="L50" i="16" s="1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51" i="16" s="1"/>
  <c r="N47" i="1" a="1"/>
  <c r="N47" i="1"/>
  <c r="L51" i="16" s="1"/>
  <c r="R47" i="1"/>
  <c r="S47" i="1" a="1"/>
  <c r="S47" i="1"/>
  <c r="D51" i="16" s="1"/>
  <c r="T47" i="1" a="1"/>
  <c r="T47" i="1"/>
  <c r="E51" i="16" s="1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62" i="16" s="1"/>
  <c r="N58" i="1" a="1"/>
  <c r="N58" i="1"/>
  <c r="L62" i="16" s="1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1" i="16" s="1"/>
  <c r="N67" i="1" a="1"/>
  <c r="N67" i="1"/>
  <c r="L71" i="16" s="1"/>
  <c r="R67" i="1"/>
  <c r="S67" i="1" a="1"/>
  <c r="S67" i="1"/>
  <c r="D71" i="16" s="1"/>
  <c r="T67" i="1" a="1"/>
  <c r="T67" i="1"/>
  <c r="E71" i="16" s="1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3" i="16" s="1"/>
  <c r="N69" i="1" a="1"/>
  <c r="N69" i="1"/>
  <c r="L73" i="16" s="1"/>
  <c r="R69" i="1"/>
  <c r="S69" i="1" a="1"/>
  <c r="S69" i="1"/>
  <c r="D73" i="16" s="1"/>
  <c r="T69" i="1" a="1"/>
  <c r="T69" i="1"/>
  <c r="E73" i="16" s="1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8" i="16" s="1"/>
  <c r="N74" i="1" a="1"/>
  <c r="N74" i="1"/>
  <c r="L78" i="16" s="1"/>
  <c r="R74" i="1"/>
  <c r="S74" i="1" a="1"/>
  <c r="S74" i="1"/>
  <c r="D78" i="16" s="1"/>
  <c r="T74" i="1" a="1"/>
  <c r="T74" i="1"/>
  <c r="E78" i="16" s="1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AM151" i="1"/>
  <c r="AM150" i="1"/>
  <c r="L156" i="11" s="1"/>
  <c r="AM149" i="1"/>
  <c r="AM148" i="1"/>
  <c r="AM147" i="1"/>
  <c r="L153" i="11" s="1"/>
  <c r="AM146" i="1"/>
  <c r="AM145" i="1"/>
  <c r="AM144" i="1"/>
  <c r="L150" i="11" s="1"/>
  <c r="AM143" i="1"/>
  <c r="AM142" i="1"/>
  <c r="AM141" i="1"/>
  <c r="L147" i="11" s="1"/>
  <c r="AM140" i="1"/>
  <c r="AM139" i="1"/>
  <c r="AM138" i="1"/>
  <c r="L144" i="11" s="1"/>
  <c r="AM137" i="1"/>
  <c r="AM136" i="1"/>
  <c r="AM135" i="1"/>
  <c r="L141" i="11" s="1"/>
  <c r="AM134" i="1"/>
  <c r="AM133" i="1"/>
  <c r="AM132" i="1"/>
  <c r="L138" i="11" s="1"/>
  <c r="AM131" i="1"/>
  <c r="AM130" i="1"/>
  <c r="AM129" i="1"/>
  <c r="L135" i="11" s="1"/>
  <c r="AM128" i="1"/>
  <c r="AM127" i="1"/>
  <c r="AM126" i="1"/>
  <c r="L132" i="11" s="1"/>
  <c r="AM125" i="1"/>
  <c r="AM124" i="1"/>
  <c r="AM123" i="1"/>
  <c r="L129" i="11" s="1"/>
  <c r="AM122" i="1"/>
  <c r="AM121" i="1"/>
  <c r="AM120" i="1"/>
  <c r="L126" i="11" s="1"/>
  <c r="AM119" i="1"/>
  <c r="AM118" i="1"/>
  <c r="AM117" i="1"/>
  <c r="L123" i="11" s="1"/>
  <c r="AM116" i="1"/>
  <c r="AM115" i="1"/>
  <c r="AM114" i="1"/>
  <c r="L120" i="11" s="1"/>
  <c r="AM113" i="1"/>
  <c r="AM112" i="1"/>
  <c r="AM111" i="1"/>
  <c r="L117" i="11" s="1"/>
  <c r="AM110" i="1"/>
  <c r="AM108" i="1"/>
  <c r="AM107" i="1"/>
  <c r="L113" i="11" s="1"/>
  <c r="AM105" i="1"/>
  <c r="AM104" i="1"/>
  <c r="AM102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L606" i="11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<sst xmlns="http://schemas.openxmlformats.org/spreadsheetml/2006/main" count="4637" uniqueCount="1428">
  <si>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</si>
  <si>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</si>
  <si>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</si>
  <si>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</si>
  <si>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</si>
  <si>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</si>
  <si>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</si>
  <si>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</si>
  <si>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</si>
  <si>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</si>
  <si>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</si>
  <si>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</si>
  <si>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</si>
  <si>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</si>
  <si>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</si>
  <si>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</si>
  <si>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</si>
  <si>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</si>
  <si>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</si>
  <si>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</si>
  <si>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</si>
  <si>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</si>
  <si>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</si>
  <si>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</si>
  <si>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</si>
  <si>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</si>
  <si>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</si>
  <si>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</si>
  <si>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</si>
  <si>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</si>
  <si>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</si>
  <si>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</si>
  <si>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</si>
  <si>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</si>
  <si>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</si>
  <si>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</si>
  <si>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</si>
  <si>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</si>
  <si>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</si>
  <si>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</si>
  <si>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</si>
  <si>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</si>
  <si>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</si>
  <si>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</si>
  <si>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</si>
  <si>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</si>
  <si>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</si>
  <si>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</si>
  <si>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</si>
  <si>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</si>
  <si>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</si>
  <si>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</si>
  <si>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</si>
  <si>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</si>
  <si>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</si>
  <si>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</si>
  <si>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</si>
  <si>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</si>
  <si>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</si>
  <si>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</si>
  <si>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</si>
  <si>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</si>
  <si>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</si>
  <si>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</si>
  <si>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</si>
  <si>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</si>
  <si>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</si>
  <si>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</si>
  <si>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</si>
  <si>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</si>
  <si>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</si>
  <si>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</si>
  <si>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</si>
  <si>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</si>
  <si>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</si>
  <si>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</si>
  <si>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</si>
  <si>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</si>
  <si>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</si>
  <si>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</si>
  <si>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</si>
  <si>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</si>
  <si>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</si>
  <si>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</si>
  <si>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</si>
  <si>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</si>
  <si>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</si>
  <si>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</si>
  <si>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</si>
  <si>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</si>
  <si>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</si>
  <si>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</si>
  <si>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</si>
  <si>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</si>
  <si>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</si>
  <si>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</si>
  <si>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</si>
  <si>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</si>
  <si>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</si>
  <si>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</si>
  <si>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</si>
  <si>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</si>
  <si>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</si>
  <si>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</si>
  <si>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</si>
  <si>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</si>
  <si>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</si>
  <si>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</si>
  <si>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</si>
  <si>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</si>
  <si>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</si>
  <si>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</si>
  <si>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</si>
  <si>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</si>
  <si>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</si>
  <si>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</si>
  <si>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</si>
  <si>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</si>
  <si>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</si>
  <si>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</si>
  <si>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</si>
  <si>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</si>
  <si>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</si>
  <si>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</si>
  <si>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</si>
  <si>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</si>
  <si>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</si>
  <si>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</si>
  <si>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</si>
  <si>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</si>
  <si>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</si>
  <si>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</si>
  <si>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</si>
  <si>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</si>
  <si>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</si>
  <si>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</si>
  <si>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</si>
  <si>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</si>
  <si>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</si>
  <si>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</si>
  <si>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</si>
  <si>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</si>
  <si>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</si>
  <si>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</si>
  <si>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</si>
  <si>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</si>
  <si>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</si>
  <si>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</si>
  <si>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</si>
  <si>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</si>
  <si>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</si>
  <si>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</si>
  <si>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</si>
  <si>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</si>
  <si>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</si>
  <si>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</si>
  <si>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</si>
  <si>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</si>
  <si>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</si>
  <si>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</si>
  <si>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</si>
  <si>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</si>
  <si>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</si>
  <si>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</si>
  <si>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</si>
  <si>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</si>
  <si>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</si>
  <si>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</si>
  <si>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</si>
  <si>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</si>
  <si>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</si>
  <si>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</si>
  <si>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</si>
  <si>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</si>
  <si>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</si>
  <si>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</si>
  <si>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</si>
  <si>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</si>
  <si>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</si>
  <si>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</si>
  <si>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</si>
  <si>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</si>
  <si>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</si>
  <si>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</si>
  <si>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</si>
  <si>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</si>
  <si>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</si>
  <si>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</si>
  <si>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</si>
  <si>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</si>
  <si>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</si>
  <si>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</si>
  <si>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</si>
  <si>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</si>
  <si>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</si>
  <si>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</si>
  <si>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</si>
  <si>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</si>
  <si>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</si>
  <si>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</si>
  <si>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</si>
  <si>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</si>
  <si>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</si>
  <si>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</si>
  <si>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</si>
  <si>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</si>
  <si>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</si>
  <si>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</si>
  <si>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</si>
  <si>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</si>
  <si>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</si>
  <si>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</si>
  <si>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</si>
  <si>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</si>
  <si>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</si>
  <si>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</si>
  <si>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</si>
  <si>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</si>
  <si>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</si>
  <si>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</si>
  <si>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</si>
  <si>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</si>
  <si>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</si>
  <si>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</si>
  <si>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</si>
  <si>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</si>
  <si>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</si>
  <si>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</si>
  <si>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</si>
  <si>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</si>
  <si>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</si>
  <si>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</si>
  <si>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</si>
  <si>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</si>
  <si>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</si>
  <si>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</si>
  <si>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</si>
  <si>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</si>
  <si>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</si>
  <si>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</si>
  <si>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</si>
  <si>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</si>
  <si>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</si>
  <si>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</si>
  <si>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</si>
  <si>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</si>
  <si>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</si>
  <si>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</si>
  <si>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</si>
  <si>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</si>
  <si>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</si>
  <si>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</si>
  <si>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</si>
  <si>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</si>
  <si>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</si>
  <si>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</si>
  <si>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</si>
  <si>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</si>
  <si>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</si>
  <si>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</si>
  <si>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</si>
  <si>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</si>
  <si>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</si>
  <si>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</si>
  <si>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</si>
  <si>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</si>
  <si>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</si>
  <si>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</si>
  <si>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</si>
  <si>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</si>
  <si>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</si>
  <si>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</si>
  <si>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</si>
  <si>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</si>
  <si>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</si>
  <si>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</si>
  <si>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</si>
  <si>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</si>
  <si>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</si>
  <si>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</si>
  <si>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</si>
  <si>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</si>
  <si>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</si>
  <si>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</si>
  <si>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</si>
  <si>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</si>
  <si>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</si>
  <si>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</si>
  <si>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</si>
  <si>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</si>
  <si>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</si>
  <si>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</si>
  <si>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</si>
  <si>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</si>
  <si>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</si>
  <si>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</si>
  <si>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</si>
  <si>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</si>
  <si>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</si>
  <si>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</si>
  <si>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</si>
  <si>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</si>
  <si>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</si>
  <si>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</si>
  <si>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</si>
  <si>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</si>
  <si>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</si>
  <si>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</si>
  <si>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</si>
  <si>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</si>
  <si>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</si>
  <si>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</si>
  <si>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</si>
  <si>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</si>
  <si>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</si>
  <si>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</si>
  <si>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</si>
  <si>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</si>
  <si>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</si>
  <si>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</si>
  <si>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</si>
  <si>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</si>
  <si>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</si>
  <si>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</si>
  <si>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</si>
  <si>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</si>
  <si>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</si>
  <si>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</si>
  <si>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</si>
  <si>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</si>
  <si>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</si>
  <si>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</si>
  <si>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</si>
  <si>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</si>
  <si>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</si>
  <si>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</si>
  <si>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</si>
  <si>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</si>
  <si>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</si>
  <si>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</si>
  <si>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</si>
  <si>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</si>
  <si>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</si>
  <si>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</si>
  <si>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</si>
  <si>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</si>
  <si>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</si>
  <si>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</si>
  <si>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</si>
  <si>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</si>
  <si>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</si>
  <si>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</si>
  <si>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</si>
  <si>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</si>
  <si>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</si>
  <si>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</si>
  <si>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</si>
  <si>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</si>
  <si>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</si>
  <si>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</si>
  <si>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</si>
  <si>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</si>
  <si>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</si>
  <si>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</si>
  <si>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</si>
  <si>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</si>
  <si>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</si>
  <si>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</si>
  <si>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</si>
  <si>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</si>
  <si>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</si>
  <si>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</si>
  <si>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</si>
  <si>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</si>
  <si>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</si>
  <si>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</si>
  <si>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</si>
  <si>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</si>
  <si>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</si>
  <si>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</si>
  <si>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</si>
  <si>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</si>
  <si>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</si>
  <si>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</si>
  <si>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</si>
  <si>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</si>
  <si>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</si>
  <si>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</si>
  <si>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</si>
  <si>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</si>
  <si>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</si>
  <si>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</si>
  <si>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</si>
  <si>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</si>
  <si>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</si>
  <si>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</si>
  <si>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</si>
  <si>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</si>
  <si>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</si>
  <si>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</si>
  <si>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</si>
  <si>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</si>
  <si>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</si>
  <si>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</si>
  <si>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</si>
  <si>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</si>
  <si>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</si>
  <si>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</si>
  <si>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</si>
  <si>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</si>
  <si>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</si>
  <si>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</si>
  <si>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</si>
  <si>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</si>
  <si>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</si>
  <si>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</si>
  <si>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</si>
  <si>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</si>
  <si>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</si>
  <si>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</si>
  <si>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</si>
  <si>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</si>
  <si>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</si>
  <si>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</si>
  <si>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</si>
  <si>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</si>
  <si>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</si>
  <si>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</si>
  <si>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</si>
  <si>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</si>
  <si>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</si>
  <si>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</si>
  <si>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</si>
  <si>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</si>
  <si>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</si>
  <si>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</si>
  <si>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</si>
  <si>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</si>
  <si>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</si>
  <si>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</si>
  <si>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</si>
  <si>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</si>
  <si>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</si>
  <si>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</si>
  <si>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</si>
  <si>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</si>
  <si>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</si>
  <si>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</si>
  <si>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</si>
  <si>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</si>
  <si>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</si>
  <si>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</si>
  <si>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</si>
  <si>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</si>
  <si>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</si>
  <si>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</si>
  <si>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</si>
  <si>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</si>
  <si>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</si>
  <si>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</si>
  <si>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</si>
  <si>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</si>
  <si>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</si>
  <si>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</si>
  <si>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</si>
  <si>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</si>
  <si>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</si>
  <si>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</si>
  <si>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</si>
  <si>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</si>
  <si>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</si>
  <si>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</si>
  <si>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</si>
  <si>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</si>
  <si>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</si>
  <si>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</si>
  <si>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</si>
  <si>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</si>
  <si>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</si>
  <si>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</si>
  <si>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</si>
  <si>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</si>
  <si>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</si>
  <si>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</si>
  <si>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</si>
  <si>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</si>
  <si>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</si>
  <si>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</si>
  <si>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</si>
  <si>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</si>
  <si>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</si>
  <si>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</si>
  <si>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</si>
  <si>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</si>
  <si>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</si>
  <si>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</si>
  <si>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</si>
  <si>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</si>
  <si>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</si>
  <si>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</si>
  <si>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</si>
  <si>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</si>
  <si>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</si>
  <si>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</si>
  <si>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</si>
  <si>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</si>
  <si>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</si>
  <si>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</si>
  <si>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</si>
  <si>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</si>
  <si>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</si>
  <si>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</si>
  <si>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</si>
  <si>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</si>
  <si>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</si>
  <si>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</si>
  <si>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</si>
  <si>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</si>
  <si>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</si>
  <si>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</si>
  <si>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</si>
  <si>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</si>
  <si>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</si>
  <si>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</si>
  <si>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</si>
  <si>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</si>
  <si>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</si>
  <si>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</si>
  <si>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</si>
  <si>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</si>
  <si>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</si>
  <si>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</si>
  <si>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</si>
  <si>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</si>
  <si>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</si>
  <si>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</si>
  <si>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</si>
  <si>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</si>
  <si>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</si>
  <si>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</si>
  <si>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</si>
  <si>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</si>
  <si>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</si>
  <si>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</si>
  <si>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</si>
  <si>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</si>
  <si>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</si>
  <si>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</si>
  <si>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</si>
  <si>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</si>
  <si>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</si>
  <si>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</si>
  <si>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</si>
  <si>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</si>
  <si>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</si>
  <si>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</si>
  <si>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</si>
  <si>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</si>
  <si>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</si>
  <si>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</si>
  <si>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</si>
  <si>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</si>
  <si>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</si>
  <si>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</si>
  <si>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</si>
  <si>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</si>
  <si>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</si>
  <si>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</si>
  <si>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</si>
  <si>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</si>
  <si>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</si>
  <si>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</si>
  <si>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</si>
  <si>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</si>
  <si>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</si>
  <si>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</si>
  <si>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</si>
  <si>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</si>
  <si>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</si>
  <si>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</si>
  <si>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</si>
  <si>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</si>
  <si>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</si>
  <si>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</si>
  <si>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</si>
  <si>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</si>
  <si>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</si>
  <si>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</si>
  <si>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</si>
  <si>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</si>
  <si>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</si>
  <si>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</si>
  <si>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</si>
  <si>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</si>
  <si>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</si>
  <si>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</si>
  <si>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</si>
  <si>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</si>
  <si>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</si>
  <si>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</si>
  <si>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</si>
  <si>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</si>
  <si>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</si>
  <si>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</si>
  <si>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</si>
  <si>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</si>
  <si>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</si>
  <si>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</si>
  <si>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</si>
  <si>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</si>
  <si>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</si>
  <si>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</si>
  <si>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</si>
  <si>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</si>
  <si>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</si>
  <si>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</si>
  <si>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</si>
  <si>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</si>
  <si>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</si>
  <si>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</si>
  <si>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</si>
  <si>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</si>
  <si>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</si>
  <si>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</si>
  <si>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</si>
  <si>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</si>
  <si>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</si>
  <si>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</si>
  <si>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</si>
  <si>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</si>
  <si>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</si>
  <si>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</si>
  <si>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</si>
  <si>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</si>
  <si>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</si>
  <si>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</si>
  <si>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</si>
  <si>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</si>
  <si>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</si>
  <si>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</si>
  <si>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</si>
  <si>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</si>
  <si>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</si>
  <si>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</si>
  <si>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</si>
  <si>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</si>
  <si>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</si>
  <si>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</si>
  <si>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</si>
  <si>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</si>
  <si>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</si>
  <si>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</si>
  <si>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</si>
  <si>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</si>
  <si>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</si>
  <si>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</si>
  <si>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</si>
  <si>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</si>
  <si>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</si>
  <si>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</si>
  <si>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</si>
  <si>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</si>
  <si>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</si>
  <si>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</si>
  <si>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</si>
  <si>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</si>
  <si>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</si>
  <si>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</si>
  <si>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</si>
  <si>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</si>
  <si>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</si>
  <si>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</si>
  <si>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</si>
  <si>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</si>
  <si>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</si>
  <si>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</si>
  <si>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</si>
  <si>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</si>
  <si>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</si>
  <si>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</si>
  <si>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</si>
  <si>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</si>
  <si>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</si>
  <si>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</si>
  <si>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</si>
  <si>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</si>
  <si>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</si>
  <si>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</si>
  <si>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</si>
  <si>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</si>
  <si>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</si>
  <si>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</si>
  <si>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</si>
  <si>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</si>
  <si>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</si>
  <si>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</si>
  <si>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</si>
  <si>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</si>
  <si>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</si>
  <si>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</si>
  <si>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</si>
  <si>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</si>
  <si>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</si>
  <si>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</si>
  <si>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</si>
  <si>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</si>
  <si>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</si>
  <si>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</si>
  <si>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</si>
  <si>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</si>
  <si>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</si>
  <si>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</si>
  <si>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</si>
  <si>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</si>
  <si>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</si>
  <si>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</si>
  <si>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</si>
  <si>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</si>
  <si>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</si>
  <si>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</si>
  <si>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</si>
  <si>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</si>
  <si>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</si>
  <si>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</si>
  <si>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</si>
  <si>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</si>
  <si>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</si>
  <si>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</si>
  <si>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</si>
  <si>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</si>
  <si>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</si>
  <si>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</si>
  <si>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</si>
  <si>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</si>
  <si>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</si>
  <si>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</si>
  <si>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</si>
  <si>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</si>
  <si>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</si>
  <si>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</si>
  <si>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</si>
  <si>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</si>
  <si>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</si>
  <si>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</si>
  <si>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</si>
  <si>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</si>
  <si>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</si>
  <si>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</si>
  <si>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</si>
  <si>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</si>
  <si>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</si>
  <si>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</si>
  <si>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</si>
  <si>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</si>
  <si>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</si>
  <si>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</si>
  <si>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</si>
  <si>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</si>
  <si>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</si>
  <si>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</si>
  <si>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</si>
  <si>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</si>
  <si>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</si>
  <si>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</si>
  <si>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</si>
  <si>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</si>
  <si>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</si>
  <si>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</si>
  <si>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</si>
  <si>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</si>
  <si>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</si>
  <si>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</si>
  <si>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</si>
  <si>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</si>
  <si>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</si>
  <si>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</si>
  <si>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</si>
  <si>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</si>
  <si>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</si>
  <si>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</si>
  <si>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</si>
  <si>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</si>
  <si>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</si>
  <si>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</si>
  <si>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</si>
  <si>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</si>
  <si>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</si>
  <si>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</si>
  <si>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</si>
  <si>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</si>
  <si>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</si>
  <si>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</si>
  <si>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</si>
  <si>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</si>
  <si>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</si>
  <si>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</si>
  <si>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</si>
  <si>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</si>
  <si>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</si>
  <si>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</si>
  <si>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</si>
  <si>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</si>
  <si>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</si>
  <si>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</si>
  <si>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</si>
  <si>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</si>
  <si>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</si>
  <si>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</si>
  <si>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</si>
  <si>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</si>
  <si>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</si>
  <si>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</si>
  <si>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</si>
  <si>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</si>
  <si>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</si>
  <si>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</si>
  <si>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</si>
  <si>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</si>
  <si>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</si>
  <si>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</si>
  <si>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</si>
  <si>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</si>
  <si>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</si>
  <si>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</si>
  <si>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</si>
  <si>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</si>
  <si>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</si>
  <si>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</si>
  <si>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</si>
  <si>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</si>
  <si>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</si>
  <si>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</si>
  <si>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</si>
  <si>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</si>
  <si>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</si>
  <si>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</si>
  <si>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</si>
  <si>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</si>
  <si>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</si>
  <si>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</si>
  <si>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</si>
  <si>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</si>
  <si>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</si>
  <si>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</si>
  <si>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</si>
  <si>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</si>
  <si>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</si>
  <si>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</si>
  <si>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</si>
  <si>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</si>
  <si>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</si>
  <si>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</si>
  <si>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</si>
  <si>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</si>
  <si>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</si>
  <si>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</si>
  <si>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</si>
  <si>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</si>
  <si>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</si>
  <si>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</si>
  <si>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</si>
  <si>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</si>
  <si>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</si>
  <si>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</si>
  <si>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</si>
  <si>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</si>
  <si>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</si>
  <si>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</si>
  <si>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</si>
  <si>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</si>
  <si>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</si>
  <si>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</si>
  <si>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</si>
  <si>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</si>
  <si>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</si>
  <si>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</si>
  <si>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</si>
  <si>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</si>
  <si>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</si>
  <si>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</si>
  <si>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</si>
  <si>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</si>
  <si>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</si>
  <si>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</si>
  <si>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</si>
  <si>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</si>
  <si>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</si>
  <si>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</si>
  <si>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</si>
  <si>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</si>
  <si>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</si>
  <si>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</si>
  <si>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</si>
  <si>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</si>
  <si>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</si>
  <si>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</si>
  <si>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</si>
  <si>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</si>
  <si>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</si>
  <si>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</si>
  <si>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</si>
  <si>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</si>
  <si>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</si>
  <si>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</si>
  <si>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</si>
  <si>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</si>
  <si>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</si>
  <si>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</si>
  <si>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</si>
  <si>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</si>
  <si>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</si>
  <si>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</si>
  <si>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</si>
  <si>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</si>
  <si>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</si>
  <si>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</si>
  <si>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</si>
  <si>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</si>
  <si>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</si>
  <si>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</si>
  <si>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</si>
  <si>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</si>
  <si>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</si>
  <si>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</si>
  <si>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</si>
  <si>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</si>
  <si>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</si>
  <si>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</si>
  <si>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</si>
  <si>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</si>
  <si>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</si>
  <si>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</si>
  <si>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</si>
  <si>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</si>
  <si>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</si>
  <si>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</si>
  <si>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</si>
  <si>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</si>
  <si>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</si>
  <si>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</si>
  <si>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</si>
  <si>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</si>
  <si>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</si>
  <si>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</si>
  <si>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</si>
  <si>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</si>
  <si>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</si>
  <si>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</si>
  <si>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</si>
  <si>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</si>
  <si>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</si>
  <si>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</si>
  <si>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</si>
  <si>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</si>
  <si>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</si>
  <si>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</si>
  <si>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</si>
  <si>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</si>
  <si>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</si>
  <si>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</si>
  <si>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</si>
  <si>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</si>
  <si>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</si>
  <si>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</si>
  <si>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</si>
  <si>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</si>
  <si>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</si>
  <si>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</si>
  <si>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</si>
  <si>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</si>
  <si>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</si>
  <si>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</si>
  <si>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</si>
  <si>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</si>
  <si>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</si>
  <si>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</si>
  <si>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</si>
  <si>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</si>
  <si>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</si>
  <si>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</si>
  <si>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</si>
  <si>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</si>
  <si>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</si>
  <si>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</si>
  <si>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</si>
  <si>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</si>
  <si>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</si>
  <si>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</si>
  <si>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</si>
  <si>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</si>
  <si>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</si>
  <si>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</si>
  <si>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</si>
  <si>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</si>
  <si>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</si>
  <si>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</si>
  <si>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</si>
  <si>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</si>
  <si>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</si>
  <si>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</si>
  <si>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</si>
  <si>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</si>
  <si>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</si>
  <si>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</si>
  <si>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</si>
  <si>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</si>
  <si>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</si>
  <si>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</si>
  <si>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</si>
  <si>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</si>
  <si>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</si>
  <si>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</si>
  <si>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</si>
  <si>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</si>
  <si>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</si>
  <si>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</si>
  <si>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</si>
  <si>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</si>
  <si>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</si>
  <si>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</si>
  <si>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</si>
  <si>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</si>
  <si>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</si>
  <si>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</si>
  <si>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</si>
  <si>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</si>
  <si>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</si>
  <si>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</si>
  <si>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</si>
  <si>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</si>
  <si>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</si>
  <si>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</si>
  <si>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</si>
  <si>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</si>
  <si>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</si>
  <si>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</si>
  <si>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</si>
  <si>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</si>
  <si>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</si>
  <si>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</si>
  <si>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</si>
  <si>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</si>
  <si>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</si>
  <si>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</si>
  <si>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</si>
  <si>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</si>
  <si>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</si>
  <si>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</si>
  <si>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</si>
  <si>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</si>
  <si>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</si>
  <si>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</si>
  <si>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</si>
  <si>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</si>
  <si>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</si>
  <si>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</si>
  <si>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</si>
  <si>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</si>
  <si>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</si>
  <si>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</si>
  <si>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</si>
  <si>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</si>
  <si>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</si>
  <si>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</si>
  <si>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</si>
  <si>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</si>
  <si>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</si>
  <si>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</si>
  <si>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</si>
  <si>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</si>
  <si>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</si>
  <si>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</si>
  <si>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</si>
  <si>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</si>
  <si>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</si>
  <si>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</si>
  <si>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</si>
  <si>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</si>
  <si>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</si>
  <si>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</si>
  <si>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</si>
  <si>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</si>
  <si>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</si>
  <si>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</si>
  <si>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</si>
  <si>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</si>
  <si>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</si>
  <si>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</si>
  <si>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</si>
  <si>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</si>
  <si>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</si>
  <si>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</si>
  <si>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</si>
  <si>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</si>
  <si>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</si>
  <si>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</si>
  <si>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</si>
  <si>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</si>
  <si>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</si>
  <si>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</si>
  <si>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</si>
  <si>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</si>
  <si>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</si>
  <si>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</si>
  <si>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</si>
  <si>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</si>
  <si>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</si>
  <si>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</si>
  <si>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</si>
  <si>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</si>
  <si>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</si>
  <si>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</si>
  <si>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</si>
  <si>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</si>
  <si>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</si>
  <si>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</si>
  <si>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</si>
  <si>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</si>
  <si>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</si>
  <si>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</si>
  <si>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</si>
  <si>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</si>
  <si>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</si>
  <si>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</si>
  <si>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</si>
  <si>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</si>
  <si>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</si>
  <si>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</si>
  <si>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</si>
  <si>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</si>
  <si>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</si>
  <si>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</si>
  <si>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</si>
  <si>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</si>
  <si>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</si>
  <si>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</si>
  <si>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</si>
  <si>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</si>
  <si>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</si>
  <si>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</si>
  <si>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</si>
  <si>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</si>
  <si>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</si>
  <si>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</si>
  <si>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</si>
  <si>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</si>
  <si>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</si>
  <si>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</si>
  <si>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</si>
  <si>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</si>
  <si>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</si>
  <si>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</si>
  <si>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</si>
  <si>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</si>
  <si>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</si>
  <si>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</si>
  <si>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</si>
  <si>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</si>
  <si>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</si>
  <si>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</si>
  <si>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</si>
  <si>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</si>
  <si>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</si>
  <si>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</si>
  <si>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</si>
  <si>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</si>
  <si>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</si>
  <si>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</si>
  <si>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</si>
  <si>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</si>
  <si>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</si>
  <si>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</si>
  <si>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</si>
  <si>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</si>
  <si>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</si>
  <si>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</si>
  <si>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</si>
  <si>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</si>
  <si>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</si>
  <si>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</si>
  <si>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</si>
  <si>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</si>
  <si>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</si>
  <si>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</si>
  <si>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</si>
  <si>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</si>
  <si>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</si>
  <si>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</si>
  <si>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</si>
  <si>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</si>
  <si>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</si>
  <si>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</si>
  <si>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</si>
  <si>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</si>
  <si>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</si>
  <si>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</si>
  <si>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</si>
  <si>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</si>
  <si>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</si>
  <si>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</si>
  <si>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</si>
  <si>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</si>
  <si>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</si>
  <si>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</si>
  <si>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</si>
  <si>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</si>
  <si>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</si>
  <si>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</si>
  <si>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</si>
  <si>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</si>
  <si>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</si>
  <si>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</si>
  <si>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</si>
  <si>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</si>
  <si>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</si>
  <si>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</si>
  <si>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</si>
  <si>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</si>
  <si>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</si>
  <si>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</si>
  <si>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</si>
  <si>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</si>
  <si>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</si>
  <si>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</si>
  <si>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</si>
  <si>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</si>
  <si>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</si>
  <si>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</si>
  <si>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</si>
  <si>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</si>
  <si>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</si>
  <si>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</si>
  <si>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</si>
  <si>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</si>
  <si>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</si>
  <si>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</si>
  <si>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</si>
  <si>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</si>
  <si>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</si>
  <si>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</si>
  <si>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</si>
  <si>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</si>
  <si>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</si>
  <si>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</si>
  <si>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</si>
  <si>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</si>
  <si>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</si>
  <si>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</si>
  <si>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</si>
  <si>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</si>
  <si>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</si>
  <si>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</si>
  <si>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</si>
  <si>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</si>
  <si>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</si>
  <si>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</si>
  <si>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</si>
  <si>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</si>
  <si>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</si>
  <si>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</si>
  <si>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</si>
  <si>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</si>
  <si>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</si>
  <si>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</si>
  <si>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</si>
  <si>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</si>
  <si>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</si>
  <si>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</si>
  <si>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</si>
  <si>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</si>
  <si>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</si>
  <si>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</si>
  <si>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</si>
  <si>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</si>
  <si>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</si>
  <si>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</si>
  <si>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</si>
  <si>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</si>
  <si>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</si>
  <si>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</si>
  <si>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</si>
  <si>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</si>
  <si>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</si>
  <si>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</si>
  <si>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</si>
  <si>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</si>
  <si>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</si>
  <si>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</si>
  <si>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</si>
  <si>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</si>
  <si>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</si>
  <si>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</si>
  <si>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</si>
  <si>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</si>
  <si>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</si>
  <si>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</si>
  <si>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</si>
  <si>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</si>
  <si>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</si>
  <si>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</si>
  <si>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</si>
  <si>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</si>
  <si>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</si>
  <si>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</si>
  <si>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</si>
  <si>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</si>
  <si>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</si>
  <si>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</si>
  <si>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</si>
  <si>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</si>
  <si>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</si>
  <si>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</si>
  <si>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</si>
  <si>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</si>
  <si>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</si>
  <si>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</si>
  <si>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</si>
  <si>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</si>
  <si>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</si>
  <si>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</si>
  <si>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</si>
  <si>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</si>
  <si>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</si>
  <si>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</si>
  <si>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</si>
  <si>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</si>
  <si>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</si>
  <si>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</si>
  <si>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</si>
  <si>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</si>
  <si>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</si>
  <si>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</si>
  <si>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</si>
  <si>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</si>
  <si>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</si>
  <si>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</si>
  <si>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</si>
  <si>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</si>
  <si>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</si>
  <si>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</si>
  <si>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</si>
  <si>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</si>
  <si>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</si>
  <si>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</si>
  <si>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</si>
  <si>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</si>
  <si>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</si>
  <si>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</t>
  </si>
  <si>
    <t>Pronto as 07:50h - verificar oportunidade após C71</t>
  </si>
  <si>
    <t>TGR-TIN</t>
  </si>
  <si>
    <t>TGRTIN</t>
  </si>
  <si>
    <t>Aguardando atendimento da mecânica na loco 9414</t>
  </si>
  <si>
    <t>Pronto as 08:09h Aguardando melhorar clima no local</t>
  </si>
  <si>
    <t>Intervalo das 12:38h as 14:38h</t>
  </si>
  <si>
    <t>Pronto as 08:04h Aguardando melhorar clima no local</t>
  </si>
  <si>
    <t>Augusto/ Efraim</t>
  </si>
  <si>
    <t>2 (Eder e Maicon)</t>
  </si>
  <si>
    <t>MC1 as 07:49h - Licença as 08:23h</t>
  </si>
  <si>
    <t>Intervalo das 10:38h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</si>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</sst>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G45" activePane="topRight" state="frozen"/>
      <selection pane="topRight" activeCell="K60" sqref="K6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tr">
        <f>IF(BS_CONTROLE[[#This Row],[Atividade]]=0, "-", BS_CONTROLE[[#This Row],[Atividade]])</f>
        <v>PDM - PEDRA - DESCARGA</v>
      </c>
      <c r="AJ31" s="8" t="str">
        <f>IF(D31="","*",VLOOKUP(AI31,BS_ATIVIDADE[#Data],3,FALSE))</f>
        <v>PEDRA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/>
      <c r="AT31" s="32"/>
      <c r="AU31" s="32"/>
      <c r="AV31" s="32"/>
      <c r="AW31" s="32"/>
      <c r="AX31" s="32"/>
      <c r="AY31" s="184">
        <f>IF(D31="","*",IFERROR(IF(ISODD(COUNT(AS31:AX32)),"ERRO",SUM((AT31-AS31),(AV31-AU31),(AX31-AW31))),"ERRO"))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VAGÕES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1</v>
      </c>
      <c r="BI31" s="14"/>
      <c r="BJ31" s="14" t="s">
        <v>1346</v>
      </c>
      <c r="BK31" s="14" t="s">
        <v>1347</v>
      </c>
      <c r="BL31" s="13"/>
      <c r="BM31" s="12"/>
      <c r="BN31" s="12"/>
      <c r="BO31" s="130"/>
      <c r="BP31" s="14"/>
      <c r="BQ31" s="10" t="str">
        <f t="shared" si="3"/>
        <v>Produção e Intervalo</v>
      </c>
      <c r="BR31" s="15">
        <f t="shared" si="4"/>
        <v>0</v>
      </c>
      <c r="BS31" s="15">
        <f t="shared" si="5"/>
        <v>0</v>
      </c>
      <c r="BT31" s="157" t="str">
        <f t="shared" si="2"/>
        <v/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/>
      <c r="BI32" s="14"/>
      <c r="BJ32" s="14" t="s">
        <v>1348</v>
      </c>
      <c r="BK32" s="14" t="s">
        <v>1115</v>
      </c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/>
      <c r="BI33" s="14"/>
      <c r="BJ33" s="14" t="s">
        <v>1351</v>
      </c>
      <c r="BK33" s="14" t="s">
        <v>1351</v>
      </c>
      <c r="BL33" s="13"/>
      <c r="BM33" s="12"/>
      <c r="BN33" s="12"/>
      <c r="BO33" s="130"/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/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2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IF(D34="","*",IFERROR(IF(ISODD(COUNT(AS34:AX35)),"ERRO",SUM((AT34-AS34),(AV34-AU34),(AX34-AW34))),"ERRO"))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1352</v>
      </c>
      <c r="BK34" s="14" t="s">
        <v>1353</v>
      </c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/>
      <c r="BI35" s="14"/>
      <c r="BJ35" s="14" t="s">
        <v>1354</v>
      </c>
      <c r="BK35" s="14" t="s">
        <v>1354</v>
      </c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1355</v>
      </c>
      <c r="W36" s="135" t="s">
        <v>1327</v>
      </c>
      <c r="X36" s="152" t="s">
        <v>1004</v>
      </c>
      <c r="Y36" s="129" t="s">
        <v>1007</v>
      </c>
      <c r="Z36" s="129"/>
      <c r="AA36" s="71" t="s">
        <v>1356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0.44305555555555554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2.430555555555558E-2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1</v>
      </c>
      <c r="BI36" s="14"/>
      <c r="BJ36" s="14" t="s">
        <v>1357</v>
      </c>
      <c r="BK36" s="14" t="s">
        <v>1358</v>
      </c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0.19444444444444464</v>
      </c>
      <c r="BS36" s="15">
        <f t="shared" si="5"/>
        <v>0.13500000000000001</v>
      </c>
      <c r="BT36" s="157" t="str">
        <f t="shared" si="2"/>
        <v/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1359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1360</v>
      </c>
      <c r="O37" s="135">
        <v>4.1666666666666664E-2</v>
      </c>
      <c r="P37" s="135">
        <v>0.375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1361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IF(D37="","*",IFERROR(IF(ISODD(COUNT(AS37:AX39)),"ERRO",SUM((AT37-AS37),(AV37-AU37),(AX37-AW37))),"ERRO"))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1</v>
      </c>
      <c r="BI37" s="14"/>
      <c r="BJ37" s="14" t="s">
        <v>1362</v>
      </c>
      <c r="BK37" s="14" t="s">
        <v>1363</v>
      </c>
      <c r="BL37" s="13"/>
      <c r="BM37" s="12"/>
      <c r="BN37" s="12"/>
      <c r="BO37" s="130"/>
      <c r="BP37" s="14"/>
      <c r="BQ37" s="10" t="str">
        <f t="shared" si="3"/>
        <v>Produção e Intervalo</v>
      </c>
      <c r="BR37" s="15">
        <f t="shared" si="4"/>
        <v>0</v>
      </c>
      <c r="BS37" s="15">
        <f t="shared" si="5"/>
        <v>0</v>
      </c>
      <c r="BT37" s="157" t="str">
        <f t="shared" si="2"/>
        <v/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1364</v>
      </c>
      <c r="W38" s="135" t="s">
        <v>1365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>IF(D38="","*",IFERROR(IF(ISODD(COUNT(AS38:AX40)),"ERRO",SUM((AT38-AS38),(AV38-AU38),(AX38-AW38))),"ERRO"))</f>
        <v>8.3333333333333259E-2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1</v>
      </c>
      <c r="BI38" s="14"/>
      <c r="BJ38" s="14" t="s">
        <v>1366</v>
      </c>
      <c r="BK38" s="14" t="s">
        <v>1366</v>
      </c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0.99999999999999911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1367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1368</v>
      </c>
      <c r="W39" s="135" t="s">
        <v>1369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1</v>
      </c>
      <c r="BI39" s="14"/>
      <c r="BJ39" s="14" t="s">
        <v>1370</v>
      </c>
      <c r="BK39" s="14" t="s">
        <v>1370</v>
      </c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1371</v>
      </c>
      <c r="W40" s="135" t="s">
        <v>1372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>IF(D40="","*",IFERROR(IF(ISODD(COUNT(AS40:AX42)),"ERRO",SUM((AT40-AS40),(AV40-AU40),(AX40-AW40))),"ERRO"))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1</v>
      </c>
      <c r="BI40" s="14"/>
      <c r="BJ40" s="14" t="s">
        <v>1373</v>
      </c>
      <c r="BK40" s="14" t="s">
        <v>1373</v>
      </c>
      <c r="BL40" s="13"/>
      <c r="BM40" s="12"/>
      <c r="BN40" s="12"/>
      <c r="BO40" s="130"/>
      <c r="BP40" s="14"/>
      <c r="BQ40" s="10" t="str">
        <f t="shared" si="3"/>
        <v>Produção e Intervalo</v>
      </c>
      <c r="BR40" s="15">
        <f t="shared" si="4"/>
        <v>0</v>
      </c>
      <c r="BS40" s="15">
        <f t="shared" si="5"/>
        <v>0</v>
      </c>
      <c r="BT40" s="157" t="str">
        <f t="shared" si="2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e">
        <f t="shared" si="3"/>
        <v>#DIV/0!</v>
      </c>
      <c r="BR43" s="15" t="e">
        <f t="shared" si="4"/>
        <v>#DIV/0!</v>
      </c>
      <c r="BS43" s="15" t="e">
        <f t="shared" si="5"/>
        <v>#DIV/0!</v>
      </c>
      <c r="BT43" s="157" t="str">
        <f t="shared" si="2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45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184</v>
      </c>
      <c r="G46" s="8" t="str">
        <f>IF(D46="","*",VLOOKUP(F46,BS_ATIVIDADE[#All],3,FALSE))</f>
        <v>OUTROS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VAGÕES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PDM - PEDRA - CARGA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VAGÕES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e">
        <f t="shared" si="3"/>
        <v>#DIV/0!</v>
      </c>
      <c r="BR46" s="15" t="e">
        <f t="shared" si="4"/>
        <v>#DIV/0!</v>
      </c>
      <c r="BS46" s="15" t="e">
        <f t="shared" si="5"/>
        <v>#DIV/0!</v>
      </c>
      <c r="BT46" s="157" t="str">
        <f t="shared" si="2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47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535</v>
      </c>
      <c r="I49" s="135" t="s">
        <v>11</v>
      </c>
      <c r="J49" s="151">
        <v>74</v>
      </c>
      <c r="K49" s="151">
        <v>403.13200000000001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TMT-TOM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TMTPAT1</v>
      </c>
      <c r="O49" s="135">
        <v>0.375</v>
      </c>
      <c r="P49" s="135">
        <v>8.3333333333333329E-2</v>
      </c>
      <c r="Q49" s="71"/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TMTPAT1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TMT-TOM</v>
      </c>
      <c r="AN49" s="175" t="str">
        <f>IF(BS_CONTROLE[[#This Row],[SB]]=0, "-", BS_CONTROLE[[#This Row],[SB]])</f>
        <v>TMTPAT1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403.13200000000001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e">
        <f t="shared" si="3"/>
        <v>#DIV/0!</v>
      </c>
      <c r="BR49" s="15">
        <f t="shared" si="4"/>
        <v>0</v>
      </c>
      <c r="BS49" s="15" t="e">
        <f t="shared" si="5"/>
        <v>#DIV/0!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245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1355</v>
      </c>
      <c r="W55" s="135" t="s">
        <v>1327</v>
      </c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245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472</v>
      </c>
      <c r="I58" s="135" t="s">
        <v>573</v>
      </c>
      <c r="J58" s="151">
        <v>74</v>
      </c>
      <c r="K58" s="151">
        <v>291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1361</v>
      </c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TCS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TCS-TRC</v>
      </c>
      <c r="AN58" s="175" t="str">
        <f>IF(BS_CONTROLE[[#This Row],[SB]]=0, "-", BS_CONTROLE[[#This Row],[SB]])</f>
        <v>291TRC1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291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25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/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ITIRAPINA - BAURU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DESLOCAMENTO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>
        <f>IF(BS_CONTROLE[[#This Row],[SUB]]=0, "-", BS_CONTROLE[[#This Row],[SUB]])</f>
        <v>78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e">
        <f t="shared" si="3"/>
        <v>#DIV/0!</v>
      </c>
      <c r="BR60" s="15" t="e">
        <f t="shared" si="4"/>
        <v>#DIV/0!</v>
      </c>
      <c r="BS60" s="15" t="e">
        <f t="shared" si="5"/>
        <v>#DIV/0!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64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ref="A66:A129" si="6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7">IF(AND(BR66&lt;1,BS66&lt;1),"Produção e Intervalo",IF(BR66&lt;1,"Intervalo",IF(BS66&lt;1,"Produção","Aderente")))</f>
        <v>Aderente</v>
      </c>
      <c r="BR66" s="15" t="str">
        <f t="shared" ref="BR66:BR129" si="8">IF(OR(B66="",F66=""),"*",AY66/P66)</f>
        <v>*</v>
      </c>
      <c r="BS66" s="15" t="str">
        <f t="shared" ref="BS66:BS129" si="9">IF(OR(B66="",F66=""),"*",BA66/Q66)</f>
        <v>*</v>
      </c>
      <c r="BT66" s="157" t="str">
        <f t="shared" ref="BT66:BT129" si="10">IF(BN66="","",SUBSTITUTE(BM66," ","")&amp;SUBSTITUTE(BN66," ",""))</f>
        <v/>
      </c>
    </row>
    <row r="67" spans="1:72">
      <c r="A67" s="44" t="str">
        <f t="shared" si="6"/>
        <v/>
      </c>
      <c r="B67" s="133"/>
      <c r="C67" s="7" t="str">
        <f>IF(BS_CONTROLE[[#This Row],[DATA]]="","",WEEKNUM(BS_CONTROLE[[#This Row],[DATA]]))</f>
        <v/>
      </c>
      <c r="D67" s="45"/>
      <c r="E67" s="185">
        <v>67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7"/>
        <v>Aderente</v>
      </c>
      <c r="BR67" s="15" t="str">
        <f t="shared" si="8"/>
        <v>*</v>
      </c>
      <c r="BS67" s="15" t="str">
        <f t="shared" si="9"/>
        <v>*</v>
      </c>
      <c r="BT67" s="157" t="str">
        <f t="shared" si="10"/>
        <v/>
      </c>
    </row>
    <row r="68" spans="1:72">
      <c r="A68" s="44" t="str">
        <f t="shared" si="6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7"/>
        <v>Aderente</v>
      </c>
      <c r="BR68" s="15" t="str">
        <f t="shared" si="8"/>
        <v>*</v>
      </c>
      <c r="BS68" s="15" t="str">
        <f t="shared" si="9"/>
        <v>*</v>
      </c>
      <c r="BT68" s="157" t="str">
        <f t="shared" si="10"/>
        <v/>
      </c>
    </row>
    <row r="69" spans="1:72">
      <c r="A69" s="44" t="str">
        <f t="shared" si="6"/>
        <v/>
      </c>
      <c r="B69" s="133"/>
      <c r="C69" s="7" t="str">
        <f>IF(BS_CONTROLE[[#This Row],[DATA]]="","",WEEKNUM(BS_CONTROLE[[#This Row],[DATA]]))</f>
        <v/>
      </c>
      <c r="D69" s="45"/>
      <c r="E69" s="185">
        <v>69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7"/>
        <v>Aderente</v>
      </c>
      <c r="BR69" s="15" t="str">
        <f t="shared" si="8"/>
        <v>*</v>
      </c>
      <c r="BS69" s="15" t="str">
        <f t="shared" si="9"/>
        <v>*</v>
      </c>
      <c r="BT69" s="157" t="str">
        <f t="shared" si="10"/>
        <v/>
      </c>
    </row>
    <row r="70" spans="1:72">
      <c r="A70" s="44" t="str">
        <f t="shared" si="6"/>
        <v/>
      </c>
      <c r="B70" s="133"/>
      <c r="C70" s="7" t="str">
        <f>IF(BS_CONTROLE[[#This Row],[DATA]]="","",WEEKNUM(BS_CONTROLE[[#This Row],[DATA]]))</f>
        <v/>
      </c>
      <c r="D70" s="45"/>
      <c r="E70" s="185">
        <v>70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7"/>
        <v>Aderente</v>
      </c>
      <c r="BR70" s="15" t="str">
        <f t="shared" si="8"/>
        <v>*</v>
      </c>
      <c r="BS70" s="15" t="str">
        <f t="shared" si="9"/>
        <v>*</v>
      </c>
      <c r="BT70" s="157" t="str">
        <f t="shared" si="10"/>
        <v/>
      </c>
    </row>
    <row r="71" spans="1:72">
      <c r="A71" s="44" t="str">
        <f t="shared" si="6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7"/>
        <v>Aderente</v>
      </c>
      <c r="BR71" s="15" t="str">
        <f t="shared" si="8"/>
        <v>*</v>
      </c>
      <c r="BS71" s="15" t="str">
        <f t="shared" si="9"/>
        <v>*</v>
      </c>
      <c r="BT71" s="157" t="str">
        <f t="shared" si="10"/>
        <v/>
      </c>
    </row>
    <row r="72" spans="1:72">
      <c r="A72" s="44" t="str">
        <f t="shared" si="6"/>
        <v/>
      </c>
      <c r="B72" s="133"/>
      <c r="C72" s="7" t="str">
        <f>IF(BS_CONTROLE[[#This Row],[DATA]]="","",WEEKNUM(BS_CONTROLE[[#This Row],[DATA]]))</f>
        <v/>
      </c>
      <c r="D72" s="45"/>
      <c r="E72" s="185">
        <v>72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7"/>
        <v>Aderente</v>
      </c>
      <c r="BR72" s="15" t="str">
        <f t="shared" si="8"/>
        <v>*</v>
      </c>
      <c r="BS72" s="15" t="str">
        <f t="shared" si="9"/>
        <v>*</v>
      </c>
      <c r="BT72" s="157" t="str">
        <f t="shared" si="10"/>
        <v/>
      </c>
    </row>
    <row r="73" spans="1:72">
      <c r="A73" s="44" t="str">
        <f t="shared" si="6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7"/>
        <v>Aderente</v>
      </c>
      <c r="BR73" s="15" t="str">
        <f t="shared" si="8"/>
        <v>*</v>
      </c>
      <c r="BS73" s="15" t="str">
        <f t="shared" si="9"/>
        <v>*</v>
      </c>
      <c r="BT73" s="157" t="str">
        <f t="shared" si="10"/>
        <v/>
      </c>
    </row>
    <row r="74" spans="1:72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74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>
      <c r="A130" s="44" t="str">
        <f t="shared" ref="A130:A193" si="11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2">IF(AND(BR130&lt;1,BS130&lt;1),"Produção e Intervalo",IF(BR130&lt;1,"Intervalo",IF(BS130&lt;1,"Produção","Aderente")))</f>
        <v>Aderente</v>
      </c>
      <c r="BR130" s="15" t="str">
        <f t="shared" ref="BR130:BR193" si="13">IF(OR(B130="",F130=""),"*",AY130/P130)</f>
        <v>*</v>
      </c>
      <c r="BS130" s="15" t="str">
        <f t="shared" ref="BS130:BS193" si="14">IF(OR(B130="",F130=""),"*",BA130/Q130)</f>
        <v>*</v>
      </c>
      <c r="BT130" s="157" t="str">
        <f t="shared" ref="BT130:BT193" si="15">IF(BN130="","",SUBSTITUTE(BM130," ","")&amp;SUBSTITUTE(BN130," ",""))</f>
        <v/>
      </c>
    </row>
    <row r="131" spans="1:72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>
      <c r="A194" s="44" t="str">
        <f t="shared" ref="A194:A257" si="16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7">IF(AND(BR194&lt;1,BS194&lt;1),"Produção e Intervalo",IF(BR194&lt;1,"Intervalo",IF(BS194&lt;1,"Produção","Aderente")))</f>
        <v>Aderente</v>
      </c>
      <c r="BR194" s="15" t="str">
        <f t="shared" ref="BR194:BR257" si="18">IF(OR(B194="",F194=""),"*",AY194/P194)</f>
        <v>*</v>
      </c>
      <c r="BS194" s="15" t="str">
        <f t="shared" ref="BS194:BS257" si="19">IF(OR(B194="",F194=""),"*",BA194/Q194)</f>
        <v>*</v>
      </c>
      <c r="BT194" s="157" t="str">
        <f t="shared" ref="BT194:BT257" si="20">IF(BN194="","",SUBSTITUTE(BM194," ","")&amp;SUBSTITUTE(BN194," ",""))</f>
        <v/>
      </c>
    </row>
    <row r="195" spans="1:72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>
      <c r="A258" s="44" t="str">
        <f t="shared" ref="A258:A321" si="21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2">IF(AND(BR258&lt;1,BS258&lt;1),"Produção e Intervalo",IF(BR258&lt;1,"Intervalo",IF(BS258&lt;1,"Produção","Aderente")))</f>
        <v>Aderente</v>
      </c>
      <c r="BR258" s="15" t="str">
        <f t="shared" ref="BR258:BR321" si="23">IF(OR(B258="",F258=""),"*",AY258/P258)</f>
        <v>*</v>
      </c>
      <c r="BS258" s="15" t="str">
        <f t="shared" ref="BS258:BS321" si="24">IF(OR(B258="",F258=""),"*",BA258/Q258)</f>
        <v>*</v>
      </c>
      <c r="BT258" s="157" t="str">
        <f t="shared" ref="BT258:BT321" si="25">IF(BN258="","",SUBSTITUTE(BM258," ","")&amp;SUBSTITUTE(BN258," ",""))</f>
        <v/>
      </c>
    </row>
    <row r="259" spans="1:72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>
      <c r="A322" s="44" t="str">
        <f t="shared" ref="A322:A385" si="26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7">IF(AND(BR322&lt;1,BS322&lt;1),"Produção e Intervalo",IF(BR322&lt;1,"Intervalo",IF(BS322&lt;1,"Produção","Aderente")))</f>
        <v>Aderente</v>
      </c>
      <c r="BR322" s="15" t="str">
        <f t="shared" ref="BR322:BR385" si="28">IF(OR(B322="",F322=""),"*",AY322/P322)</f>
        <v>*</v>
      </c>
      <c r="BS322" s="15" t="str">
        <f t="shared" ref="BS322:BS385" si="29">IF(OR(B322="",F322=""),"*",BA322/Q322)</f>
        <v>*</v>
      </c>
      <c r="BT322" s="157" t="str">
        <f t="shared" ref="BT322:BT385" si="30">IF(BN322="","",SUBSTITUTE(BM322," ","")&amp;SUBSTITUTE(BN322," ",""))</f>
        <v/>
      </c>
    </row>
    <row r="323" spans="1:72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>
      <c r="A386" s="44" t="str">
        <f t="shared" ref="A386:A449" si="31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2">IF(AND(BR386&lt;1,BS386&lt;1),"Produção e Intervalo",IF(BR386&lt;1,"Intervalo",IF(BS386&lt;1,"Produção","Aderente")))</f>
        <v>Aderente</v>
      </c>
      <c r="BR386" s="15" t="str">
        <f t="shared" ref="BR386:BR449" si="33">IF(OR(B386="",F386=""),"*",AY386/P386)</f>
        <v>*</v>
      </c>
      <c r="BS386" s="15" t="str">
        <f t="shared" ref="BS386:BS449" si="34">IF(OR(B386="",F386=""),"*",BA386/Q386)</f>
        <v>*</v>
      </c>
      <c r="BT386" s="157" t="str">
        <f t="shared" ref="BT386:BT449" si="35">IF(BN386="","",SUBSTITUTE(BM386," ","")&amp;SUBSTITUTE(BN386," ",""))</f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>
      <c r="A450" s="44" t="str">
        <f t="shared" ref="A450:A513" si="36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7">IF(AND(BR450&lt;1,BS450&lt;1),"Produção e Intervalo",IF(BR450&lt;1,"Intervalo",IF(BS450&lt;1,"Produção","Aderente")))</f>
        <v>Aderente</v>
      </c>
      <c r="BR450" s="15" t="str">
        <f t="shared" ref="BR450:BR513" si="38">IF(OR(B450="",F450=""),"*",AY450/P450)</f>
        <v>*</v>
      </c>
      <c r="BS450" s="15" t="str">
        <f t="shared" ref="BS450:BS513" si="39">IF(OR(B450="",F450=""),"*",BA450/Q450)</f>
        <v>*</v>
      </c>
      <c r="BT450" s="157" t="str">
        <f t="shared" ref="BT450:BT513" si="40">IF(BN450="","",SUBSTITUTE(BM450," ","")&amp;SUBSTITUTE(BN450," ",""))</f>
        <v/>
      </c>
    </row>
    <row r="451" spans="1:72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>
      <c r="A514" s="44" t="str">
        <f t="shared" ref="A514:A577" si="41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2">IF(AND(BR514&lt;1,BS514&lt;1),"Produção e Intervalo",IF(BR514&lt;1,"Intervalo",IF(BS514&lt;1,"Produção","Aderente")))</f>
        <v>Aderente</v>
      </c>
      <c r="BR514" s="15" t="str">
        <f t="shared" ref="BR514:BR577" si="43">IF(OR(B514="",F514=""),"*",AY514/P514)</f>
        <v>*</v>
      </c>
      <c r="BS514" s="15" t="str">
        <f t="shared" ref="BS514:BS577" si="44">IF(OR(B514="",F514=""),"*",BA514/Q514)</f>
        <v>*</v>
      </c>
      <c r="BT514" s="157" t="str">
        <f t="shared" ref="BT514:BT577" si="45">IF(BN514="","",SUBSTITUTE(BM514," ","")&amp;SUBSTITUTE(BN514," ",""))</f>
        <v/>
      </c>
    </row>
    <row r="515" spans="1:72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>
      <c r="A578" s="44" t="str">
        <f t="shared" ref="A578:A641" si="46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7">IF(AND(BR578&lt;1,BS578&lt;1),"Produção e Intervalo",IF(BR578&lt;1,"Intervalo",IF(BS578&lt;1,"Produção","Aderente")))</f>
        <v>Aderente</v>
      </c>
      <c r="BR578" s="15" t="str">
        <f t="shared" ref="BR578:BR641" si="48">IF(OR(B578="",F578=""),"*",AY578/P578)</f>
        <v>*</v>
      </c>
      <c r="BS578" s="15" t="str">
        <f t="shared" ref="BS578:BS641" si="49">IF(OR(B578="",F578=""),"*",BA578/Q578)</f>
        <v>*</v>
      </c>
      <c r="BT578" s="157" t="str">
        <f t="shared" ref="BT578:BT641" si="50">IF(BN578="","",SUBSTITUTE(BM578," ","")&amp;SUBSTITUTE(BN578," ",""))</f>
        <v/>
      </c>
    </row>
    <row r="579" spans="1:72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>
      <c r="A642" s="44" t="str">
        <f t="shared" ref="A642:A705" si="51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2">IF(AND(BR642&lt;1,BS642&lt;1),"Produção e Intervalo",IF(BR642&lt;1,"Intervalo",IF(BS642&lt;1,"Produção","Aderente")))</f>
        <v>Aderente</v>
      </c>
      <c r="BR642" s="15" t="str">
        <f t="shared" ref="BR642:BR705" si="53">IF(OR(B642="",F642=""),"*",AY642/P642)</f>
        <v>*</v>
      </c>
      <c r="BS642" s="15" t="str">
        <f t="shared" ref="BS642:BS705" si="54">IF(OR(B642="",F642=""),"*",BA642/Q642)</f>
        <v>*</v>
      </c>
      <c r="BT642" s="157" t="str">
        <f t="shared" ref="BT642:BT705" si="55">IF(BN642="","",SUBSTITUTE(BM642," ","")&amp;SUBSTITUTE(BN642," ",""))</f>
        <v/>
      </c>
    </row>
    <row r="643" spans="1:72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>
      <c r="A706" s="44" t="str">
        <f t="shared" ref="A706:A769" si="56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7">IF(AND(BR706&lt;1,BS706&lt;1),"Produção e Intervalo",IF(BR706&lt;1,"Intervalo",IF(BS706&lt;1,"Produção","Aderente")))</f>
        <v>Aderente</v>
      </c>
      <c r="BR706" s="15" t="str">
        <f t="shared" ref="BR706:BR769" si="58">IF(OR(B706="",F706=""),"*",AY706/P706)</f>
        <v>*</v>
      </c>
      <c r="BS706" s="15" t="str">
        <f t="shared" ref="BS706:BS769" si="59">IF(OR(B706="",F706=""),"*",BA706/Q706)</f>
        <v>*</v>
      </c>
      <c r="BT706" s="157" t="str">
        <f t="shared" ref="BT706:BT769" si="60">IF(BN706="","",SUBSTITUTE(BM706," ","")&amp;SUBSTITUTE(BN706," ",""))</f>
        <v/>
      </c>
    </row>
    <row r="707" spans="1:72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>
      <c r="A770" s="44" t="str">
        <f t="shared" ref="A770:A795" si="61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2">IF(AND(BR770&lt;1,BS770&lt;1),"Produção e Intervalo",IF(BR770&lt;1,"Intervalo",IF(BS770&lt;1,"Produção","Aderente")))</f>
        <v>Aderente</v>
      </c>
      <c r="BR770" s="15" t="str">
        <f t="shared" ref="BR770:BR795" si="63">IF(OR(B770="",F770=""),"*",AY770/P770)</f>
        <v>*</v>
      </c>
      <c r="BS770" s="15" t="str">
        <f t="shared" ref="BS770:BS795" si="64">IF(OR(B770="",F770=""),"*",BA770/Q770)</f>
        <v>*</v>
      </c>
      <c r="BT770" s="157" t="str">
        <f t="shared" ref="BT770:BT795" si="65">IF(BN770="","",SUBSTITUTE(BM770," ","")&amp;SUBSTITUTE(BN770," ",""))</f>
        <v/>
      </c>
    </row>
    <row r="771" spans="1:72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1374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1375</v>
      </c>
      <c r="E3" s="186" t="s">
        <v>1376</v>
      </c>
      <c r="F3" s="186" t="s">
        <v>1377</v>
      </c>
      <c r="G3" s="186" t="s">
        <v>1378</v>
      </c>
      <c r="H3" s="186" t="s">
        <v>1379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1380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1381</v>
      </c>
      <c r="D12" s="187">
        <v>9049</v>
      </c>
      <c r="E12" s="188">
        <v>46044</v>
      </c>
      <c r="F12" s="190" t="s">
        <v>1382</v>
      </c>
      <c r="G12" s="187" t="s">
        <v>1383</v>
      </c>
      <c r="H12" s="187"/>
    </row>
    <row r="13" spans="3:8">
      <c r="C13" s="187" t="s">
        <v>1381</v>
      </c>
      <c r="D13" s="187">
        <v>9044</v>
      </c>
      <c r="E13" s="188">
        <v>46044</v>
      </c>
      <c r="F13" s="190" t="s">
        <v>1384</v>
      </c>
      <c r="G13" s="187" t="s">
        <v>1385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1386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1387</v>
      </c>
      <c r="B2" s="91" t="s">
        <v>1388</v>
      </c>
      <c r="C2" s="91" t="s">
        <v>7</v>
      </c>
      <c r="D2" s="92" t="s">
        <v>1210</v>
      </c>
      <c r="E2" s="92" t="s">
        <v>365</v>
      </c>
      <c r="F2" s="92" t="s">
        <v>1389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1390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2 Nº DE SOLDA</v>
      </c>
      <c r="S35" s="96" t="str">
        <f>IF(FN_MC!V34="","*",FN_MC!V34)</f>
        <v>Bruno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4.1666666666666664E-2</v>
      </c>
      <c r="Q41" s="107">
        <f>IF(FN_MC!P37="","*",FN_MC!P37)</f>
        <v>0.375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*</v>
      </c>
      <c r="B47" s="95" t="str">
        <f>IF(FN_MC!X43="","*",FN_MC!X43)</f>
        <v>*</v>
      </c>
      <c r="C47" s="95" t="str">
        <f>IF(FN_MC!Z43="","*",FN_MC!Z43)</f>
        <v>*</v>
      </c>
      <c r="D47" s="96" t="str">
        <f>IF(FN_MC!S43="","*",FN_MC!S43)</f>
        <v>-</v>
      </c>
      <c r="E47" s="96" t="str">
        <f>IF(FN_MC!T43="","*",FN_MC!T43)</f>
        <v>-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*</v>
      </c>
      <c r="J47" s="96" t="str">
        <f>IF(FN_MC!I43="","*",FN_MC!I43)</f>
        <v>*</v>
      </c>
      <c r="K47" s="96" t="str">
        <f>IF(FN_MC!M43="","*",FN_MC!M43)</f>
        <v>-</v>
      </c>
      <c r="L47" s="196" t="str">
        <f>IF(FN_MC!N43="","*",FN_MC!N43)</f>
        <v>-</v>
      </c>
      <c r="M47" s="97" t="str">
        <f>IF(FN_MC!J43="","*",FN_MC!J43)</f>
        <v>*</v>
      </c>
      <c r="N47" s="183" t="str">
        <f>IF(FN_MC!K43="","*",FN_MC!K43)</f>
        <v>*</v>
      </c>
      <c r="O47" s="183" t="str">
        <f>IF(FN_MC!L43="","*",FN_MC!L43)</f>
        <v>-</v>
      </c>
      <c r="P47" s="107" t="str">
        <f>IF(FN_MC!O43="","*",FN_MC!O43)</f>
        <v>*</v>
      </c>
      <c r="Q47" s="107" t="str">
        <f>IF(FN_MC!P43="","*",FN_MC!P43)</f>
        <v>*</v>
      </c>
      <c r="R47" s="96" t="str">
        <f>IF(FN_MC!Q43="","*",CONCATENATE(FN_MC!Q43," ",FN_MC!R43))</f>
        <v>*</v>
      </c>
      <c r="S47" s="96" t="str">
        <f>IF(FN_MC!V43="","*",FN_MC!V43)</f>
        <v>*</v>
      </c>
      <c r="T47" s="96" t="str">
        <f>IF(FN_MC!W43="","*",FN_MC!W43)</f>
        <v>*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*</v>
      </c>
      <c r="B49" s="95" t="str">
        <f>IF(FN_MC!X45="","*",FN_MC!X45)</f>
        <v>*</v>
      </c>
      <c r="C49" s="95" t="str">
        <f>IF(FN_MC!Z45="","*",FN_MC!Z45)</f>
        <v>*</v>
      </c>
      <c r="D49" s="96" t="str">
        <f>IF(FN_MC!S45="","*",FN_MC!S45)</f>
        <v>-</v>
      </c>
      <c r="E49" s="96" t="str">
        <f>IF(FN_MC!T45="","*",FN_MC!T45)</f>
        <v>-</v>
      </c>
      <c r="F49" s="96" t="str">
        <f>IF(FN_MC!B45="","*",FN_MC!B45)</f>
        <v>*</v>
      </c>
      <c r="G49" s="96" t="str">
        <f>IF(FN_MC!D45="","*",FN_MC!D45)</f>
        <v>*</v>
      </c>
      <c r="H49" s="96" t="str">
        <f>IF(FN_MC!F45="","*",FN_MC!F45)</f>
        <v>*</v>
      </c>
      <c r="I49" s="96" t="str">
        <f>IF(FN_MC!H45="","*",FN_MC!H45)</f>
        <v>*</v>
      </c>
      <c r="J49" s="96" t="str">
        <f>IF(FN_MC!I45="","*",FN_MC!I45)</f>
        <v>*</v>
      </c>
      <c r="K49" s="96" t="str">
        <f>IF(FN_MC!M45="","*",FN_MC!M45)</f>
        <v>-</v>
      </c>
      <c r="L49" s="196" t="str">
        <f>IF(FN_MC!N45="","*",FN_MC!N45)</f>
        <v>-</v>
      </c>
      <c r="M49" s="97" t="str">
        <f>IF(FN_MC!J45="","*",FN_MC!J45)</f>
        <v>*</v>
      </c>
      <c r="N49" s="183" t="str">
        <f>IF(FN_MC!K45="","*",FN_MC!K45)</f>
        <v>*</v>
      </c>
      <c r="O49" s="183" t="str">
        <f>IF(FN_MC!L45="","*",FN_MC!L45)</f>
        <v>-</v>
      </c>
      <c r="P49" s="107" t="str">
        <f>IF(FN_MC!O45="","*",FN_MC!O45)</f>
        <v>*</v>
      </c>
      <c r="Q49" s="107" t="str">
        <f>IF(FN_MC!P45="","*",FN_MC!P45)</f>
        <v>*</v>
      </c>
      <c r="R49" s="96" t="str">
        <f>IF(FN_MC!Q45="","*",CONCATENATE(FN_MC!Q45," ",FN_MC!R45))</f>
        <v>*</v>
      </c>
      <c r="S49" s="96" t="str">
        <f>IF(FN_MC!V45="","*",FN_MC!V45)</f>
        <v>*</v>
      </c>
      <c r="T49" s="96" t="str">
        <f>IF(FN_MC!W45="","*",FN_MC!W45)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*</v>
      </c>
      <c r="B50" s="95" t="str">
        <f>IF(FN_MC!X46="","*",FN_MC!X46)</f>
        <v>*</v>
      </c>
      <c r="C50" s="95" t="str">
        <f>IF(FN_MC!Z46="","*",FN_MC!Z46)</f>
        <v>*</v>
      </c>
      <c r="D50" s="96" t="str">
        <f>IF(FN_MC!S46="","*",FN_MC!S46)</f>
        <v>-</v>
      </c>
      <c r="E50" s="96" t="str">
        <f>IF(FN_MC!T46="","*",FN_MC!T46)</f>
        <v>-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PDM - PEDRA - CARGA</v>
      </c>
      <c r="I50" s="96" t="str">
        <f>IF(FN_MC!H46="","*",FN_MC!H46)</f>
        <v>*</v>
      </c>
      <c r="J50" s="96" t="str">
        <f>IF(FN_MC!I46="","*",FN_MC!I46)</f>
        <v>*</v>
      </c>
      <c r="K50" s="96" t="str">
        <f>IF(FN_MC!M46="","*",FN_MC!M46)</f>
        <v>-</v>
      </c>
      <c r="L50" s="196" t="str">
        <f>IF(FN_MC!N46="","*",FN_MC!N46)</f>
        <v>-</v>
      </c>
      <c r="M50" s="97" t="str">
        <f>IF(FN_MC!J46="","*",FN_MC!J46)</f>
        <v>*</v>
      </c>
      <c r="N50" s="183" t="str">
        <f>IF(FN_MC!K46="","*",FN_MC!K46)</f>
        <v>*</v>
      </c>
      <c r="O50" s="183" t="str">
        <f>IF(FN_MC!L46="","*",FN_MC!L46)</f>
        <v>-</v>
      </c>
      <c r="P50" s="107" t="str">
        <f>IF(FN_MC!O46="","*",FN_MC!O46)</f>
        <v>*</v>
      </c>
      <c r="Q50" s="107" t="str">
        <f>IF(FN_MC!P46="","*",FN_MC!P46)</f>
        <v>*</v>
      </c>
      <c r="R50" s="96" t="str">
        <f>IF(FN_MC!Q46="","*",CONCATENATE(FN_MC!Q46," ",FN_MC!R46))</f>
        <v>*</v>
      </c>
      <c r="S50" s="96" t="str">
        <f>IF(FN_MC!V46="","*",FN_MC!V46)</f>
        <v>*</v>
      </c>
      <c r="T50" s="96" t="str">
        <f>IF(FN_MC!W46="","*",FN_MC!W46)</f>
        <v>*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0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*</v>
      </c>
      <c r="B51" s="95" t="str">
        <f>IF(FN_MC!X47="","*",FN_MC!X47)</f>
        <v>*</v>
      </c>
      <c r="C51" s="95" t="str">
        <f>IF(FN_MC!Z47="","*",FN_MC!Z47)</f>
        <v>*</v>
      </c>
      <c r="D51" s="96" t="str">
        <f>IF(FN_MC!S47="","*",FN_MC!S47)</f>
        <v>-</v>
      </c>
      <c r="E51" s="96" t="str">
        <f>IF(FN_MC!T47="","*",FN_MC!T47)</f>
        <v>-</v>
      </c>
      <c r="F51" s="96" t="str">
        <f>IF(FN_MC!B47="","*",FN_MC!B47)</f>
        <v>*</v>
      </c>
      <c r="G51" s="96" t="str">
        <f>IF(FN_MC!D47="","*",FN_MC!D47)</f>
        <v>*</v>
      </c>
      <c r="H51" s="96" t="str">
        <f>IF(FN_MC!F47="","*",FN_MC!F47)</f>
        <v>*</v>
      </c>
      <c r="I51" s="96" t="str">
        <f>IF(FN_MC!H47="","*",FN_MC!H47)</f>
        <v>*</v>
      </c>
      <c r="J51" s="96" t="str">
        <f>IF(FN_MC!I47="","*",FN_MC!I47)</f>
        <v>*</v>
      </c>
      <c r="K51" s="96" t="str">
        <f>IF(FN_MC!M47="","*",FN_MC!M47)</f>
        <v>-</v>
      </c>
      <c r="L51" s="196" t="str">
        <f>IF(FN_MC!N47="","*",FN_MC!N47)</f>
        <v>-</v>
      </c>
      <c r="M51" s="97" t="str">
        <f>IF(FN_MC!J47="","*",FN_MC!J47)</f>
        <v>*</v>
      </c>
      <c r="N51" s="183" t="str">
        <f>IF(FN_MC!K47="","*",FN_MC!K47)</f>
        <v>*</v>
      </c>
      <c r="O51" s="183" t="str">
        <f>IF(FN_MC!L47="","*",FN_MC!L47)</f>
        <v>-</v>
      </c>
      <c r="P51" s="107" t="str">
        <f>IF(FN_MC!O47="","*",FN_MC!O47)</f>
        <v>*</v>
      </c>
      <c r="Q51" s="107" t="str">
        <f>IF(FN_MC!P47="","*",FN_MC!P47)</f>
        <v>*</v>
      </c>
      <c r="R51" s="96" t="str">
        <f>IF(FN_MC!Q47="","*",CONCATENATE(FN_MC!Q47," ",FN_MC!R47))</f>
        <v>*</v>
      </c>
      <c r="S51" s="96" t="str">
        <f>IF(FN_MC!V47="","*",FN_MC!V47)</f>
        <v>*</v>
      </c>
      <c r="T51" s="96" t="str">
        <f>IF(FN_MC!W47="","*",FN_MC!W47)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*</v>
      </c>
      <c r="B53" s="95" t="str">
        <f>IF(FN_MC!X49="","*",FN_MC!X49)</f>
        <v>*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TMTPAT1</v>
      </c>
      <c r="J53" s="96" t="str">
        <f>IF(FN_MC!I49="","*",FN_MC!I49)</f>
        <v>-</v>
      </c>
      <c r="K53" s="96" t="str">
        <f>IF(FN_MC!M49="","*",FN_MC!M49)</f>
        <v>TMT-TOM</v>
      </c>
      <c r="L53" s="196" t="str">
        <f>IF(FN_MC!N49="","*",FN_MC!N49)</f>
        <v>TMTPAT1</v>
      </c>
      <c r="M53" s="97">
        <f>IF(FN_MC!J49="","*",FN_MC!J49)</f>
        <v>74</v>
      </c>
      <c r="N53" s="183">
        <f>IF(FN_MC!K49="","*",FN_MC!K49)</f>
        <v>403.13200000000001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*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*</v>
      </c>
      <c r="B56" s="95" t="str">
        <f>IF(FN_MC!X52="","*",FN_MC!X52)</f>
        <v>*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2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*</v>
      </c>
      <c r="B59" s="95" t="str">
        <f>IF(FN_MC!X55="","*",FN_MC!X55)</f>
        <v>*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245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*</v>
      </c>
      <c r="B62" s="95" t="str">
        <f>IF(FN_MC!X58="","*",FN_MC!X58)</f>
        <v>*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TCS-TGR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TCS</v>
      </c>
      <c r="J62" s="96" t="str">
        <f>IF(FN_MC!I58="","*",FN_MC!I58)</f>
        <v>TGR2</v>
      </c>
      <c r="K62" s="96" t="str">
        <f>IF(FN_MC!M58="","*",FN_MC!M58)</f>
        <v>TCS-TRC</v>
      </c>
      <c r="L62" s="196" t="str">
        <f>IF(FN_MC!N58="","*",FN_MC!N58)</f>
        <v>291TRC1</v>
      </c>
      <c r="M62" s="97">
        <f>IF(FN_MC!J58="","*",FN_MC!J58)</f>
        <v>74</v>
      </c>
      <c r="N62" s="183">
        <f>IF(FN_MC!K58="","*",FN_MC!K58)</f>
        <v>291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*</v>
      </c>
      <c r="B64" s="95" t="str">
        <f>IF(FN_MC!X60="","*",FN_MC!X60)</f>
        <v>*</v>
      </c>
      <c r="C64" s="95" t="str">
        <f>IF(FN_MC!Z60="","*",FN_MC!Z60)</f>
        <v>*</v>
      </c>
      <c r="D64" s="96" t="str">
        <f>IF(FN_MC!S60="","*",FN_MC!S60)</f>
        <v>-</v>
      </c>
      <c r="E64" s="96" t="str">
        <f>IF(FN_MC!T60="","*",FN_MC!T60)</f>
        <v>-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DESLOCAMENTO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-</v>
      </c>
      <c r="L64" s="196" t="str">
        <f>IF(FN_MC!N60="","*",FN_MC!N60)</f>
        <v>-</v>
      </c>
      <c r="M64" s="97">
        <f>IF(FN_MC!J60="","*",FN_MC!J60)</f>
        <v>78</v>
      </c>
      <c r="N64" s="183" t="str">
        <f>IF(FN_MC!K60="","*",FN_MC!K60)</f>
        <v>*</v>
      </c>
      <c r="O64" s="183" t="str">
        <f>IF(FN_MC!L60="","*",FN_MC!L60)</f>
        <v>-</v>
      </c>
      <c r="P64" s="107" t="str">
        <f>IF(FN_MC!O60="","*",FN_MC!O60)</f>
        <v>*</v>
      </c>
      <c r="Q64" s="107" t="str">
        <f>IF(FN_MC!P60="","*",FN_MC!P60)</f>
        <v>*</v>
      </c>
      <c r="R64" s="96" t="str">
        <f>IF(FN_MC!Q60="","*",CONCATENATE(FN_MC!Q60," ",FN_MC!R60))</f>
        <v>*</v>
      </c>
      <c r="S64" s="96" t="str">
        <f>IF(FN_MC!V60="","*",FN_MC!V60)</f>
        <v>*</v>
      </c>
      <c r="T64" s="96" t="str">
        <f>IF(FN_MC!W60="","*",FN_MC!W60)</f>
        <v>*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*</v>
      </c>
      <c r="C68" s="95" t="str">
        <f>IF(FN_MC!Z64="","*",FN_MC!Z64)</f>
        <v>*</v>
      </c>
      <c r="D68" s="96" t="str">
        <f>IF(FN_MC!S64="","*",FN_MC!S64)</f>
        <v>-</v>
      </c>
      <c r="E68" s="96" t="str">
        <f>IF(FN_MC!T64="","*",FN_MC!T64)</f>
        <v>-</v>
      </c>
      <c r="F68" s="96" t="str">
        <f>IF(FN_MC!B64="","*",FN_MC!B64)</f>
        <v>*</v>
      </c>
      <c r="G68" s="96" t="str">
        <f>IF(FN_MC!D64="","*",FN_MC!D64)</f>
        <v>*</v>
      </c>
      <c r="H68" s="96" t="str">
        <f>IF(FN_MC!F64="","*",FN_MC!F64)</f>
        <v>*</v>
      </c>
      <c r="I68" s="96" t="str">
        <f>IF(FN_MC!H64="","*",FN_MC!H64)</f>
        <v>*</v>
      </c>
      <c r="J68" s="96" t="str">
        <f>IF(FN_MC!I64="","*",FN_MC!I64)</f>
        <v>*</v>
      </c>
      <c r="K68" s="96" t="str">
        <f>IF(FN_MC!M64="","*",FN_MC!M64)</f>
        <v>-</v>
      </c>
      <c r="L68" s="196" t="str">
        <f>IF(FN_MC!N64="","*",FN_MC!N64)</f>
        <v>-</v>
      </c>
      <c r="M68" s="97" t="str">
        <f>IF(FN_MC!J64="","*",FN_MC!J64)</f>
        <v>*</v>
      </c>
      <c r="N68" s="183" t="str">
        <f>IF(FN_MC!K64="","*",FN_MC!K64)</f>
        <v>*</v>
      </c>
      <c r="O68" s="183" t="str">
        <f>IF(FN_MC!L64="","*",FN_MC!L64)</f>
        <v>-</v>
      </c>
      <c r="P68" s="107" t="str">
        <f>IF(FN_MC!O64="","*",FN_MC!O64)</f>
        <v>*</v>
      </c>
      <c r="Q68" s="107" t="str">
        <f>IF(FN_MC!P64="","*",FN_MC!P64)</f>
        <v>*</v>
      </c>
      <c r="R68" s="96" t="str">
        <f>IF(FN_MC!Q64="","*",CONCATENATE(FN_MC!Q64," ",FN_MC!R64))</f>
        <v>*</v>
      </c>
      <c r="S68" s="96" t="str">
        <f>IF(FN_MC!V64="","*",FN_MC!V64)</f>
        <v>*</v>
      </c>
      <c r="T68" s="96" t="str">
        <f>IF(FN_MC!W64="","*",FN_MC!W64)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*</v>
      </c>
      <c r="C71" s="95" t="str">
        <f>IF(FN_MC!Z67="","*",FN_MC!Z67)</f>
        <v>*</v>
      </c>
      <c r="D71" s="96" t="str">
        <f>IF(FN_MC!S67="","*",FN_MC!S67)</f>
        <v>-</v>
      </c>
      <c r="E71" s="96" t="str">
        <f>IF(FN_MC!T67="","*",FN_MC!T67)</f>
        <v>-</v>
      </c>
      <c r="F71" s="96" t="str">
        <f>IF(FN_MC!B67="","*",FN_MC!B67)</f>
        <v>*</v>
      </c>
      <c r="G71" s="96" t="str">
        <f>IF(FN_MC!D67="","*",FN_MC!D67)</f>
        <v>*</v>
      </c>
      <c r="H71" s="96" t="str">
        <f>IF(FN_MC!F67="","*",FN_MC!F67)</f>
        <v>*</v>
      </c>
      <c r="I71" s="96" t="str">
        <f>IF(FN_MC!H67="","*",FN_MC!H67)</f>
        <v>*</v>
      </c>
      <c r="J71" s="96" t="str">
        <f>IF(FN_MC!I67="","*",FN_MC!I67)</f>
        <v>*</v>
      </c>
      <c r="K71" s="96" t="str">
        <f>IF(FN_MC!M67="","*",FN_MC!M67)</f>
        <v>-</v>
      </c>
      <c r="L71" s="196" t="str">
        <f>IF(FN_MC!N67="","*",FN_MC!N67)</f>
        <v>-</v>
      </c>
      <c r="M71" s="97" t="str">
        <f>IF(FN_MC!J67="","*",FN_MC!J67)</f>
        <v>*</v>
      </c>
      <c r="N71" s="183" t="str">
        <f>IF(FN_MC!K67="","*",FN_MC!K67)</f>
        <v>*</v>
      </c>
      <c r="O71" s="183" t="str">
        <f>IF(FN_MC!L67="","*",FN_MC!L67)</f>
        <v>-</v>
      </c>
      <c r="P71" s="107" t="str">
        <f>IF(FN_MC!O67="","*",FN_MC!O67)</f>
        <v>*</v>
      </c>
      <c r="Q71" s="107" t="str">
        <f>IF(FN_MC!P67="","*",FN_MC!P67)</f>
        <v>*</v>
      </c>
      <c r="R71" s="96" t="str">
        <f>IF(FN_MC!Q67="","*",CONCATENATE(FN_MC!Q67," ",FN_MC!R67))</f>
        <v>*</v>
      </c>
      <c r="S71" s="96" t="str">
        <f>IF(FN_MC!V67="","*",FN_MC!V67)</f>
        <v>*</v>
      </c>
      <c r="T71" s="96" t="str">
        <f>IF(FN_MC!W67="","*",FN_MC!W67)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*</v>
      </c>
      <c r="C73" s="95" t="str">
        <f>IF(FN_MC!Z69="","*",FN_MC!Z69)</f>
        <v>*</v>
      </c>
      <c r="D73" s="96" t="str">
        <f>IF(FN_MC!S69="","*",FN_MC!S69)</f>
        <v>-</v>
      </c>
      <c r="E73" s="96" t="str">
        <f>IF(FN_MC!T69="","*",FN_MC!T69)</f>
        <v>-</v>
      </c>
      <c r="F73" s="96" t="str">
        <f>IF(FN_MC!B69="","*",FN_MC!B69)</f>
        <v>*</v>
      </c>
      <c r="G73" s="96" t="str">
        <f>IF(FN_MC!D69="","*",FN_MC!D69)</f>
        <v>*</v>
      </c>
      <c r="H73" s="96" t="str">
        <f>IF(FN_MC!F69="","*",FN_MC!F69)</f>
        <v>*</v>
      </c>
      <c r="I73" s="96" t="str">
        <f>IF(FN_MC!H69="","*",FN_MC!H69)</f>
        <v>*</v>
      </c>
      <c r="J73" s="96" t="str">
        <f>IF(FN_MC!I69="","*",FN_MC!I69)</f>
        <v>*</v>
      </c>
      <c r="K73" s="96" t="str">
        <f>IF(FN_MC!M69="","*",FN_MC!M69)</f>
        <v>-</v>
      </c>
      <c r="L73" s="196" t="str">
        <f>IF(FN_MC!N69="","*",FN_MC!N69)</f>
        <v>-</v>
      </c>
      <c r="M73" s="97" t="str">
        <f>IF(FN_MC!J69="","*",FN_MC!J69)</f>
        <v>*</v>
      </c>
      <c r="N73" s="183" t="str">
        <f>IF(FN_MC!K69="","*",FN_MC!K69)</f>
        <v>*</v>
      </c>
      <c r="O73" s="183" t="str">
        <f>IF(FN_MC!L69="","*",FN_MC!L69)</f>
        <v>-</v>
      </c>
      <c r="P73" s="107" t="str">
        <f>IF(FN_MC!O69="","*",FN_MC!O69)</f>
        <v>*</v>
      </c>
      <c r="Q73" s="107" t="str">
        <f>IF(FN_MC!P69="","*",FN_MC!P69)</f>
        <v>*</v>
      </c>
      <c r="R73" s="96" t="str">
        <f>IF(FN_MC!Q69="","*",CONCATENATE(FN_MC!Q69," ",FN_MC!R69))</f>
        <v>*</v>
      </c>
      <c r="S73" s="96" t="str">
        <f>IF(FN_MC!V69="","*",FN_MC!V69)</f>
        <v>*</v>
      </c>
      <c r="T73" s="96" t="str">
        <f>IF(FN_MC!W69="","*",FN_MC!W69)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*</v>
      </c>
      <c r="C74" s="95" t="str">
        <f>IF(FN_MC!Z70="","*",FN_MC!Z70)</f>
        <v>*</v>
      </c>
      <c r="D74" s="96" t="str">
        <f>IF(FN_MC!S70="","*",FN_MC!S70)</f>
        <v>-</v>
      </c>
      <c r="E74" s="96" t="str">
        <f>IF(FN_MC!T70="","*",FN_MC!T70)</f>
        <v>-</v>
      </c>
      <c r="F74" s="96" t="str">
        <f>IF(FN_MC!B70="","*",FN_MC!B70)</f>
        <v>*</v>
      </c>
      <c r="G74" s="96" t="str">
        <f>IF(FN_MC!D70="","*",FN_MC!D70)</f>
        <v>*</v>
      </c>
      <c r="H74" s="96" t="str">
        <f>IF(FN_MC!F70="","*",FN_MC!F70)</f>
        <v>*</v>
      </c>
      <c r="I74" s="96" t="str">
        <f>IF(FN_MC!H70="","*",FN_MC!H70)</f>
        <v>*</v>
      </c>
      <c r="J74" s="96" t="str">
        <f>IF(FN_MC!I70="","*",FN_MC!I70)</f>
        <v>*</v>
      </c>
      <c r="K74" s="96" t="str">
        <f>IF(FN_MC!M70="","*",FN_MC!M70)</f>
        <v>-</v>
      </c>
      <c r="L74" s="196" t="str">
        <f>IF(FN_MC!N70="","*",FN_MC!N70)</f>
        <v>-</v>
      </c>
      <c r="M74" s="97" t="str">
        <f>IF(FN_MC!J70="","*",FN_MC!J70)</f>
        <v>*</v>
      </c>
      <c r="N74" s="183" t="str">
        <f>IF(FN_MC!K70="","*",FN_MC!K70)</f>
        <v>*</v>
      </c>
      <c r="O74" s="183" t="str">
        <f>IF(FN_MC!L70="","*",FN_MC!L70)</f>
        <v>-</v>
      </c>
      <c r="P74" s="107" t="str">
        <f>IF(FN_MC!O70="","*",FN_MC!O70)</f>
        <v>*</v>
      </c>
      <c r="Q74" s="107" t="str">
        <f>IF(FN_MC!P70="","*",FN_MC!P70)</f>
        <v>*</v>
      </c>
      <c r="R74" s="96" t="str">
        <f>IF(FN_MC!Q70="","*",CONCATENATE(FN_MC!Q70," ",FN_MC!R70))</f>
        <v>*</v>
      </c>
      <c r="S74" s="96" t="str">
        <f>IF(FN_MC!V70="","*",FN_MC!V70)</f>
        <v>*</v>
      </c>
      <c r="T74" s="96" t="str">
        <f>IF(FN_MC!W70="","*",FN_MC!W70)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*</v>
      </c>
      <c r="C76" s="95" t="str">
        <f>IF(FN_MC!Z72="","*",FN_MC!Z72)</f>
        <v>*</v>
      </c>
      <c r="D76" s="96" t="str">
        <f>IF(FN_MC!S72="","*",FN_MC!S72)</f>
        <v>-</v>
      </c>
      <c r="E76" s="96" t="str">
        <f>IF(FN_MC!T72="","*",FN_MC!T72)</f>
        <v>-</v>
      </c>
      <c r="F76" s="96" t="str">
        <f>IF(FN_MC!B72="","*",FN_MC!B72)</f>
        <v>*</v>
      </c>
      <c r="G76" s="96" t="str">
        <f>IF(FN_MC!D72="","*",FN_MC!D72)</f>
        <v>*</v>
      </c>
      <c r="H76" s="96" t="str">
        <f>IF(FN_MC!F72="","*",FN_MC!F72)</f>
        <v>*</v>
      </c>
      <c r="I76" s="96" t="str">
        <f>IF(FN_MC!H72="","*",FN_MC!H72)</f>
        <v>*</v>
      </c>
      <c r="J76" s="96" t="str">
        <f>IF(FN_MC!I72="","*",FN_MC!I72)</f>
        <v>*</v>
      </c>
      <c r="K76" s="96" t="str">
        <f>IF(FN_MC!M72="","*",FN_MC!M72)</f>
        <v>-</v>
      </c>
      <c r="L76" s="196" t="str">
        <f>IF(FN_MC!N72="","*",FN_MC!N72)</f>
        <v>-</v>
      </c>
      <c r="M76" s="97" t="str">
        <f>IF(FN_MC!J72="","*",FN_MC!J72)</f>
        <v>*</v>
      </c>
      <c r="N76" s="183" t="str">
        <f>IF(FN_MC!K72="","*",FN_MC!K72)</f>
        <v>*</v>
      </c>
      <c r="O76" s="183" t="str">
        <f>IF(FN_MC!L72="","*",FN_MC!L72)</f>
        <v>-</v>
      </c>
      <c r="P76" s="107" t="str">
        <f>IF(FN_MC!O72="","*",FN_MC!O72)</f>
        <v>*</v>
      </c>
      <c r="Q76" s="107" t="str">
        <f>IF(FN_MC!P72="","*",FN_MC!P72)</f>
        <v>*</v>
      </c>
      <c r="R76" s="96" t="str">
        <f>IF(FN_MC!Q72="","*",CONCATENATE(FN_MC!Q72," ",FN_MC!R72))</f>
        <v>*</v>
      </c>
      <c r="S76" s="96" t="str">
        <f>IF(FN_MC!V72="","*",FN_MC!V72)</f>
        <v>*</v>
      </c>
      <c r="T76" s="96" t="str">
        <f>IF(FN_MC!W72="","*",FN_MC!W72)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*</v>
      </c>
      <c r="C78" s="95" t="str">
        <f>IF(FN_MC!Z74="","*",FN_MC!Z74)</f>
        <v>*</v>
      </c>
      <c r="D78" s="96" t="str">
        <f>IF(FN_MC!S74="","*",FN_MC!S74)</f>
        <v>-</v>
      </c>
      <c r="E78" s="96" t="str">
        <f>IF(FN_MC!T74="","*",FN_MC!T74)</f>
        <v>-</v>
      </c>
      <c r="F78" s="96" t="str">
        <f>IF(FN_MC!B74="","*",FN_MC!B74)</f>
        <v>*</v>
      </c>
      <c r="G78" s="96" t="str">
        <f>IF(FN_MC!D74="","*",FN_MC!D74)</f>
        <v>*</v>
      </c>
      <c r="H78" s="96" t="str">
        <f>IF(FN_MC!F74="","*",FN_MC!F74)</f>
        <v>*</v>
      </c>
      <c r="I78" s="96" t="str">
        <f>IF(FN_MC!H74="","*",FN_MC!H74)</f>
        <v>*</v>
      </c>
      <c r="J78" s="96" t="str">
        <f>IF(FN_MC!I74="","*",FN_MC!I74)</f>
        <v>*</v>
      </c>
      <c r="K78" s="96" t="str">
        <f>IF(FN_MC!M74="","*",FN_MC!M74)</f>
        <v>-</v>
      </c>
      <c r="L78" s="196" t="str">
        <f>IF(FN_MC!N74="","*",FN_MC!N74)</f>
        <v>-</v>
      </c>
      <c r="M78" s="97" t="str">
        <f>IF(FN_MC!J74="","*",FN_MC!J74)</f>
        <v>*</v>
      </c>
      <c r="N78" s="183" t="str">
        <f>IF(FN_MC!K74="","*",FN_MC!K74)</f>
        <v>*</v>
      </c>
      <c r="O78" s="183" t="str">
        <f>IF(FN_MC!L74="","*",FN_MC!L74)</f>
        <v>-</v>
      </c>
      <c r="P78" s="107" t="str">
        <f>IF(FN_MC!O74="","*",FN_MC!O74)</f>
        <v>*</v>
      </c>
      <c r="Q78" s="107" t="str">
        <f>IF(FN_MC!P74="","*",FN_MC!P74)</f>
        <v>*</v>
      </c>
      <c r="R78" s="96" t="str">
        <f>IF(FN_MC!Q74="","*",CONCATENATE(FN_MC!Q74," ",FN_MC!R74))</f>
        <v>*</v>
      </c>
      <c r="S78" s="96" t="str">
        <f>IF(FN_MC!V74="","*",FN_MC!V74)</f>
        <v>*</v>
      </c>
      <c r="T78" s="96" t="str">
        <f>IF(FN_MC!W74="","*",FN_MC!W74)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1391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1392</v>
      </c>
      <c r="C4" s="191" t="s">
        <v>1393</v>
      </c>
      <c r="D4" s="191" t="s">
        <v>1394</v>
      </c>
      <c r="E4" s="191" t="s">
        <v>1395</v>
      </c>
      <c r="F4" s="191" t="s">
        <v>365</v>
      </c>
      <c r="G4" s="191" t="s">
        <v>1396</v>
      </c>
    </row>
    <row r="5" spans="2:7">
      <c r="B5" s="192" t="s">
        <v>1397</v>
      </c>
      <c r="C5" s="192">
        <v>309525</v>
      </c>
      <c r="D5" s="192" t="s">
        <v>1398</v>
      </c>
      <c r="E5" s="192" t="s">
        <v>249</v>
      </c>
      <c r="F5" s="192" t="s">
        <v>1399</v>
      </c>
      <c r="G5" s="193">
        <v>46296</v>
      </c>
    </row>
    <row r="6" spans="2:7">
      <c r="B6" s="192" t="s">
        <v>1400</v>
      </c>
      <c r="C6" s="192">
        <v>257410</v>
      </c>
      <c r="D6" s="192" t="s">
        <v>1401</v>
      </c>
      <c r="E6" s="192" t="s">
        <v>249</v>
      </c>
      <c r="F6" s="192" t="s">
        <v>1399</v>
      </c>
      <c r="G6" s="193"/>
    </row>
    <row r="7" spans="2:7">
      <c r="B7" s="192" t="s">
        <v>1402</v>
      </c>
      <c r="C7" s="192">
        <v>256875</v>
      </c>
      <c r="D7" s="192" t="s">
        <v>1403</v>
      </c>
      <c r="E7" s="192" t="s">
        <v>249</v>
      </c>
      <c r="F7" s="192" t="s">
        <v>1399</v>
      </c>
      <c r="G7" s="193">
        <v>46296</v>
      </c>
    </row>
    <row r="8" spans="2:7">
      <c r="B8" s="192" t="s">
        <v>1404</v>
      </c>
      <c r="C8" s="192">
        <v>257278</v>
      </c>
      <c r="D8" s="192" t="s">
        <v>1405</v>
      </c>
      <c r="E8" s="192" t="s">
        <v>240</v>
      </c>
      <c r="F8" s="192" t="s">
        <v>1406</v>
      </c>
      <c r="G8" s="193">
        <v>46235</v>
      </c>
    </row>
    <row r="9" spans="2:7">
      <c r="B9" s="192" t="s">
        <v>1407</v>
      </c>
      <c r="C9" s="192">
        <v>261794</v>
      </c>
      <c r="D9" s="192" t="s">
        <v>1408</v>
      </c>
      <c r="E9" s="192" t="s">
        <v>240</v>
      </c>
      <c r="F9" s="192" t="s">
        <v>1406</v>
      </c>
      <c r="G9" s="193">
        <v>46082</v>
      </c>
    </row>
    <row r="10" spans="2:7">
      <c r="B10" s="192" t="s">
        <v>1409</v>
      </c>
      <c r="C10" s="192">
        <v>257033</v>
      </c>
      <c r="D10" s="192" t="s">
        <v>1410</v>
      </c>
      <c r="E10" s="192" t="s">
        <v>240</v>
      </c>
      <c r="F10" s="192" t="s">
        <v>479</v>
      </c>
      <c r="G10" s="192" t="s">
        <v>1411</v>
      </c>
    </row>
    <row r="11" spans="2:7">
      <c r="B11" s="192" t="s">
        <v>1412</v>
      </c>
      <c r="C11" s="192">
        <v>396578</v>
      </c>
      <c r="D11" s="192" t="s">
        <v>1413</v>
      </c>
      <c r="E11" s="192" t="s">
        <v>240</v>
      </c>
      <c r="F11" s="192" t="s">
        <v>479</v>
      </c>
      <c r="G11" s="192" t="s">
        <v>1411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1414</v>
      </c>
      <c r="C2" s="83" t="s">
        <v>1195</v>
      </c>
      <c r="D2" s="83" t="s">
        <v>1197</v>
      </c>
      <c r="E2" s="83" t="s">
        <v>1415</v>
      </c>
      <c r="F2" s="83" t="s">
        <v>1416</v>
      </c>
      <c r="G2" s="83" t="s">
        <v>1417</v>
      </c>
      <c r="H2" s="83" t="s">
        <v>1418</v>
      </c>
      <c r="I2" s="83" t="s">
        <v>1419</v>
      </c>
      <c r="J2" s="83" t="s">
        <v>1420</v>
      </c>
      <c r="K2" s="109" t="s">
        <v>1421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*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*</v>
      </c>
      <c r="F45" s="114" t="str">
        <f>IF(FN_MC!M43="","*",FN_MC!M43)</f>
        <v>-</v>
      </c>
      <c r="G45" s="101" t="str">
        <f>IF(FN_MC!I43="","*",FN_MC!I43)</f>
        <v>*</v>
      </c>
      <c r="H45" s="101" t="str">
        <f>IF(FN_MC!AB43="","*",FN_MC!AB43)</f>
        <v>*</v>
      </c>
      <c r="I45" s="101" t="str">
        <f>IF(FN_MC!AC43="","*",FN_MC!AC43)</f>
        <v>*</v>
      </c>
      <c r="J45" s="102" t="str">
        <f>IF(FN_MC!AA43="","*",FN_MC!AA43)</f>
        <v>*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*</v>
      </c>
      <c r="C47" s="101" t="str">
        <f>IF(FN_MC!B45="","*",FN_MC!B45)</f>
        <v>*</v>
      </c>
      <c r="D47" s="101" t="str">
        <f>IF(FN_MC!D45="","*",FN_MC!D45)</f>
        <v>*</v>
      </c>
      <c r="E47" s="101" t="str">
        <f>IF(FN_MC!H45="","*",FN_MC!H45)</f>
        <v>*</v>
      </c>
      <c r="F47" s="114" t="str">
        <f>IF(FN_MC!M45="","*",FN_MC!M45)</f>
        <v>-</v>
      </c>
      <c r="G47" s="101" t="str">
        <f>IF(FN_MC!I45="","*",FN_MC!I45)</f>
        <v>*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*</v>
      </c>
      <c r="K47" s="112" t="str">
        <f>IF(FN_MC!AD45="","*",FN_MC!AD45)</f>
        <v>*</v>
      </c>
    </row>
    <row r="48" spans="2:11" hidden="1">
      <c r="B48" s="100" t="str">
        <f>IF(FN_MC!Y46="","*",FN_MC!Y46)</f>
        <v>*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*</v>
      </c>
      <c r="F48" s="114" t="str">
        <f>IF(FN_MC!M46="","*",FN_MC!M46)</f>
        <v>-</v>
      </c>
      <c r="G48" s="101" t="str">
        <f>IF(FN_MC!I46="","*",FN_MC!I46)</f>
        <v>*</v>
      </c>
      <c r="H48" s="101" t="str">
        <f>IF(FN_MC!AB46="","*",FN_MC!AB46)</f>
        <v>*</v>
      </c>
      <c r="I48" s="101" t="str">
        <f>IF(FN_MC!AC46="","*",FN_MC!AC46)</f>
        <v>*</v>
      </c>
      <c r="J48" s="102" t="str">
        <f>IF(FN_MC!AA46="","*",FN_MC!AA46)</f>
        <v>*</v>
      </c>
      <c r="K48" s="112" t="str">
        <f>IF(FN_MC!AD46="","*",FN_MC!AD46)</f>
        <v>*</v>
      </c>
    </row>
    <row r="49" spans="2:11" hidden="1">
      <c r="B49" s="100" t="str">
        <f>IF(FN_MC!Y47="","*",FN_MC!Y47)</f>
        <v>*</v>
      </c>
      <c r="C49" s="101" t="str">
        <f>IF(FN_MC!B47="","*",FN_MC!B47)</f>
        <v>*</v>
      </c>
      <c r="D49" s="101" t="str">
        <f>IF(FN_MC!D47="","*",FN_MC!D47)</f>
        <v>*</v>
      </c>
      <c r="E49" s="101" t="str">
        <f>IF(FN_MC!H47="","*",FN_MC!H47)</f>
        <v>*</v>
      </c>
      <c r="F49" s="114" t="str">
        <f>IF(FN_MC!M47="","*",FN_MC!M47)</f>
        <v>-</v>
      </c>
      <c r="G49" s="101" t="str">
        <f>IF(FN_MC!I47="","*",FN_MC!I47)</f>
        <v>*</v>
      </c>
      <c r="H49" s="101" t="str">
        <f>IF(FN_MC!AB47="","*",FN_MC!AB47)</f>
        <v>*</v>
      </c>
      <c r="I49" s="101" t="str">
        <f>IF(FN_MC!AC47="","*",FN_MC!AC47)</f>
        <v>*</v>
      </c>
      <c r="J49" s="102" t="str">
        <f>IF(FN_MC!AA47="","*",FN_MC!AA47)</f>
        <v>*</v>
      </c>
      <c r="K49" s="112" t="str">
        <f>IF(FN_MC!AD47="","*",FN_MC!AD47)</f>
        <v>*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*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TMTPAT1</v>
      </c>
      <c r="F51" s="114" t="str">
        <f>IF(FN_MC!M49="","*",FN_MC!M49)</f>
        <v>TMT-TOM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*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*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*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*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*</v>
      </c>
      <c r="I57" s="101" t="str">
        <f>IF(FN_MC!AC55="","*",FN_MC!AC55)</f>
        <v>*</v>
      </c>
      <c r="J57" s="102" t="str">
        <f>IF(FN_MC!AA55="","*",FN_MC!AA55)</f>
        <v>*</v>
      </c>
      <c r="K57" s="112" t="str">
        <f>IF(FN_MC!AD55="","*",FN_MC!AD55)</f>
        <v>*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*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TCS</v>
      </c>
      <c r="F60" s="114" t="str">
        <f>IF(FN_MC!M58="","*",FN_MC!M58)</f>
        <v>TCS-TRC</v>
      </c>
      <c r="G60" s="101" t="str">
        <f>IF(FN_MC!I58="","*",FN_MC!I58)</f>
        <v>TGR2</v>
      </c>
      <c r="H60" s="101" t="str">
        <f>IF(FN_MC!AB58="","*",FN_MC!AB58)</f>
        <v>*</v>
      </c>
      <c r="I60" s="101" t="str">
        <f>IF(FN_MC!AC58="","*",FN_MC!AC58)</f>
        <v>*</v>
      </c>
      <c r="J60" s="102" t="str">
        <f>IF(FN_MC!AA58="","*",FN_MC!AA58)</f>
        <v>*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*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-</v>
      </c>
      <c r="G62" s="101" t="str">
        <f>IF(FN_MC!I60="","*",FN_MC!I60)</f>
        <v>ZJU</v>
      </c>
      <c r="H62" s="101" t="str">
        <f>IF(FN_MC!AB60="","*",FN_MC!AB60)</f>
        <v>*</v>
      </c>
      <c r="I62" s="101" t="str">
        <f>IF(FN_MC!AC60="","*",FN_MC!AC60)</f>
        <v>*</v>
      </c>
      <c r="J62" s="102" t="str">
        <f>IF(FN_MC!AA60="","*",FN_MC!AA60)</f>
        <v>*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 t="str">
        <f>IF(FN_MC!B64="","*",FN_MC!B64)</f>
        <v>*</v>
      </c>
      <c r="D66" s="101" t="str">
        <f>IF(FN_MC!D64="","*",FN_MC!D64)</f>
        <v>*</v>
      </c>
      <c r="E66" s="101" t="str">
        <f>IF(FN_MC!H64="","*",FN_MC!H64)</f>
        <v>*</v>
      </c>
      <c r="F66" s="114" t="str">
        <f>IF(FN_MC!M64="","*",FN_MC!M64)</f>
        <v>-</v>
      </c>
      <c r="G66" s="101" t="str">
        <f>IF(FN_MC!I64="","*",FN_MC!I64)</f>
        <v>*</v>
      </c>
      <c r="H66" s="101" t="str">
        <f>IF(FN_MC!AB64="","*",FN_MC!AB64)</f>
        <v>*</v>
      </c>
      <c r="I66" s="101" t="str">
        <f>IF(FN_MC!AC64="","*",FN_MC!AC64)</f>
        <v>*</v>
      </c>
      <c r="J66" s="102" t="str">
        <f>IF(FN_MC!AA64="","*",FN_MC!AA64)</f>
        <v>*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 t="str">
        <f>IF(FN_MC!B67="","*",FN_MC!B67)</f>
        <v>*</v>
      </c>
      <c r="D69" s="101" t="str">
        <f>IF(FN_MC!D67="","*",FN_MC!D67)</f>
        <v>*</v>
      </c>
      <c r="E69" s="101" t="str">
        <f>IF(FN_MC!H67="","*",FN_MC!H67)</f>
        <v>*</v>
      </c>
      <c r="F69" s="114" t="str">
        <f>IF(FN_MC!M67="","*",FN_MC!M67)</f>
        <v>-</v>
      </c>
      <c r="G69" s="101" t="str">
        <f>IF(FN_MC!I67="","*",FN_MC!I67)</f>
        <v>*</v>
      </c>
      <c r="H69" s="101" t="str">
        <f>IF(FN_MC!AB67="","*",FN_MC!AB67)</f>
        <v>*</v>
      </c>
      <c r="I69" s="101" t="str">
        <f>IF(FN_MC!AC67="","*",FN_MC!AC67)</f>
        <v>*</v>
      </c>
      <c r="J69" s="102" t="str">
        <f>IF(FN_MC!AA67="","*",FN_MC!AA67)</f>
        <v>*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 t="str">
        <f>IF(FN_MC!B69="","*",FN_MC!B69)</f>
        <v>*</v>
      </c>
      <c r="D71" s="101" t="str">
        <f>IF(FN_MC!D69="","*",FN_MC!D69)</f>
        <v>*</v>
      </c>
      <c r="E71" s="101" t="str">
        <f>IF(FN_MC!H69="","*",FN_MC!H69)</f>
        <v>*</v>
      </c>
      <c r="F71" s="114" t="str">
        <f>IF(FN_MC!M69="","*",FN_MC!M69)</f>
        <v>-</v>
      </c>
      <c r="G71" s="101" t="str">
        <f>IF(FN_MC!I69="","*",FN_MC!I69)</f>
        <v>*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 t="str">
        <f>IF(FN_MC!B70="","*",FN_MC!B70)</f>
        <v>*</v>
      </c>
      <c r="D72" s="101" t="str">
        <f>IF(FN_MC!D70="","*",FN_MC!D70)</f>
        <v>*</v>
      </c>
      <c r="E72" s="101" t="str">
        <f>IF(FN_MC!H70="","*",FN_MC!H70)</f>
        <v>*</v>
      </c>
      <c r="F72" s="114" t="str">
        <f>IF(FN_MC!M70="","*",FN_MC!M70)</f>
        <v>-</v>
      </c>
      <c r="G72" s="101" t="str">
        <f>IF(FN_MC!I70="","*",FN_MC!I70)</f>
        <v>*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*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 t="str">
        <f>IF(FN_MC!B72="","*",FN_MC!B72)</f>
        <v>*</v>
      </c>
      <c r="D74" s="101" t="str">
        <f>IF(FN_MC!D72="","*",FN_MC!D72)</f>
        <v>*</v>
      </c>
      <c r="E74" s="101" t="str">
        <f>IF(FN_MC!H72="","*",FN_MC!H72)</f>
        <v>*</v>
      </c>
      <c r="F74" s="114" t="str">
        <f>IF(FN_MC!M72="","*",FN_MC!M72)</f>
        <v>-</v>
      </c>
      <c r="G74" s="101" t="str">
        <f>IF(FN_MC!I72="","*",FN_MC!I72)</f>
        <v>*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*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 t="str">
        <f>IF(FN_MC!B74="","*",FN_MC!B74)</f>
        <v>*</v>
      </c>
      <c r="D76" s="101" t="str">
        <f>IF(FN_MC!D74="","*",FN_MC!D74)</f>
        <v>*</v>
      </c>
      <c r="E76" s="101" t="str">
        <f>IF(FN_MC!H74="","*",FN_MC!H74)</f>
        <v>*</v>
      </c>
      <c r="F76" s="114" t="str">
        <f>IF(FN_MC!M74="","*",FN_MC!M74)</f>
        <v>-</v>
      </c>
      <c r="G76" s="101" t="str">
        <f>IF(FN_MC!I74="","*",FN_MC!I74)</f>
        <v>*</v>
      </c>
      <c r="H76" s="101" t="str">
        <f>IF(FN_MC!AB74="","*",FN_MC!AB74)</f>
        <v>*</v>
      </c>
      <c r="I76" s="101" t="str">
        <f>IF(FN_MC!AC74="","*",FN_MC!AC74)</f>
        <v>*</v>
      </c>
      <c r="J76" s="102" t="str">
        <f>IF(FN_MC!AA74="","*",FN_MC!AA74)</f>
        <v>*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1422</v>
      </c>
      <c r="D5" s="265"/>
      <c r="E5" s="265"/>
      <c r="F5" s="265"/>
      <c r="G5" s="265"/>
      <c r="H5" s="265"/>
      <c r="I5" s="265"/>
      <c r="J5" s="266"/>
      <c r="K5" s="267" t="s">
        <v>1423</v>
      </c>
      <c r="L5" s="268"/>
      <c r="M5" s="268"/>
      <c r="N5" s="268"/>
      <c r="O5" s="269" t="s">
        <v>1424</v>
      </c>
      <c r="P5" s="270"/>
      <c r="Q5" s="271"/>
    </row>
    <row r="6" spans="1:17" s="81" customFormat="1" ht="15.75" customHeight="1">
      <c r="A6" s="75" t="s">
        <v>1389</v>
      </c>
      <c r="B6" s="82" t="s">
        <v>1388</v>
      </c>
      <c r="C6" s="83" t="s">
        <v>1210</v>
      </c>
      <c r="D6" s="84" t="s">
        <v>1211</v>
      </c>
      <c r="E6" s="83" t="s">
        <v>1425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1426</v>
      </c>
      <c r="M6" s="116" t="s">
        <v>29</v>
      </c>
      <c r="N6" s="117" t="s">
        <v>1205</v>
      </c>
      <c r="O6" s="165" t="s">
        <v>1248</v>
      </c>
      <c r="P6" s="128"/>
      <c r="Q6" s="139" t="s">
        <v>1427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1</v>
      </c>
      <c r="P31" s="78"/>
      <c r="Q31" s="120" t="str">
        <f>IF($A$2=1,IF(FN_MC!BJ31="","*",FN_MC!BJ31),IF(FN_MC!BK31="","*",FN_MC!BK31))</f>
        <v xml:space="preserve"> Licença 10:55h deslocando pro km de descarga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0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>Pronto as 08:04h Aguardando melhorar clima no local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1</v>
      </c>
      <c r="P40" s="78"/>
      <c r="Q40" s="120" t="str">
        <f>IF($A$2=1,IF(FN_MC!BJ36="","*",FN_MC!BJ36),IF(FN_MC!BK36="","*",FN_MC!BK36))</f>
        <v>Intervalo das 10:38h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4.1666666666666664E-2</v>
      </c>
      <c r="J43" s="110">
        <f>IF(FN_MC!P37="","*",FN_MC!P37)</f>
        <v>0.375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1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1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1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1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*</v>
      </c>
      <c r="C49" s="87" t="str">
        <f>IF(FN_MC!S43="","*",FN_MC!S43)</f>
        <v>-</v>
      </c>
      <c r="D49" s="87" t="str">
        <f>IF(FN_MC!T43="","*",FN_MC!T43)</f>
        <v>-</v>
      </c>
      <c r="E49" s="87" t="str">
        <f>IF(FN_MC!D43="","*",FN_MC!D43)</f>
        <v>V86</v>
      </c>
      <c r="F49" s="87" t="str">
        <f>IF(FN_MC!H43="","*",FN_MC!H43)</f>
        <v>*</v>
      </c>
      <c r="G49" s="87" t="str">
        <f>IF(FN_MC!M43="","*",FN_MC!M43)</f>
        <v>-</v>
      </c>
      <c r="H49" s="125" t="str">
        <f>IF(FN_MC!K43="","*",FN_MC!K43)</f>
        <v>*</v>
      </c>
      <c r="I49" s="110" t="str">
        <f>IF(FN_MC!O43="","*",FN_MC!O43)</f>
        <v>*</v>
      </c>
      <c r="J49" s="110" t="str">
        <f>IF(FN_MC!P43="","*",FN_MC!P43)</f>
        <v>*</v>
      </c>
      <c r="K49" s="118" t="str">
        <f>IF(FN_MC!AK43="","*",FN_MC!AK43)</f>
        <v>-</v>
      </c>
      <c r="L49" s="118" t="str">
        <f>IF(FN_MC!AM43="","*",FN_MC!AM43)</f>
        <v>-</v>
      </c>
      <c r="M49" s="118" t="str">
        <f>IF(FN_MC!AP43="","*",FN_MC!AP43)</f>
        <v>-</v>
      </c>
      <c r="N49" s="118" t="str">
        <f>IF(FN_MC!AM43="","*",FN_MC!AM43)</f>
        <v>-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 t="str">
        <f>IF(FN_MC!B45="","*",FN_MC!B45)</f>
        <v>*</v>
      </c>
      <c r="B51" s="86" t="str">
        <f>IF(FN_MC!X45="","*",FN_MC!X45)</f>
        <v>*</v>
      </c>
      <c r="C51" s="87" t="str">
        <f>IF(FN_MC!S45="","*",FN_MC!S45)</f>
        <v>-</v>
      </c>
      <c r="D51" s="87" t="str">
        <f>IF(FN_MC!T45="","*",FN_MC!T45)</f>
        <v>-</v>
      </c>
      <c r="E51" s="87" t="str">
        <f>IF(FN_MC!D45="","*",FN_MC!D45)</f>
        <v>*</v>
      </c>
      <c r="F51" s="87" t="str">
        <f>IF(FN_MC!H45="","*",FN_MC!H45)</f>
        <v>*</v>
      </c>
      <c r="G51" s="87" t="str">
        <f>IF(FN_MC!M45="","*",FN_MC!M45)</f>
        <v>-</v>
      </c>
      <c r="H51" s="125" t="str">
        <f>IF(FN_MC!K45="","*",FN_MC!K45)</f>
        <v>*</v>
      </c>
      <c r="I51" s="110" t="str">
        <f>IF(FN_MC!O45="","*",FN_MC!O45)</f>
        <v>*</v>
      </c>
      <c r="J51" s="110" t="str">
        <f>IF(FN_MC!P45="","*",FN_MC!P45)</f>
        <v>*</v>
      </c>
      <c r="K51" s="118" t="str">
        <f>IF(FN_MC!AK45="","*",FN_MC!AK45)</f>
        <v>-</v>
      </c>
      <c r="L51" s="118" t="str">
        <f>IF(FN_MC!AM45="","*",FN_MC!AM45)</f>
        <v>-</v>
      </c>
      <c r="M51" s="118" t="str">
        <f>IF(FN_MC!AP45="","*",FN_MC!AP45)</f>
        <v>-</v>
      </c>
      <c r="N51" s="118" t="str">
        <f>IF(FN_MC!AM45="","*",FN_MC!AM45)</f>
        <v>-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*</v>
      </c>
      <c r="C52" s="87" t="str">
        <f>IF(FN_MC!S46="","*",FN_MC!S46)</f>
        <v>-</v>
      </c>
      <c r="D52" s="87" t="str">
        <f>IF(FN_MC!T46="","*",FN_MC!T46)</f>
        <v>-</v>
      </c>
      <c r="E52" s="87" t="str">
        <f>IF(FN_MC!D46="","*",FN_MC!D46)</f>
        <v>W70</v>
      </c>
      <c r="F52" s="87" t="str">
        <f>IF(FN_MC!H46="","*",FN_MC!H46)</f>
        <v>*</v>
      </c>
      <c r="G52" s="87" t="str">
        <f>IF(FN_MC!M46="","*",FN_MC!M46)</f>
        <v>-</v>
      </c>
      <c r="H52" s="125" t="str">
        <f>IF(FN_MC!K46="","*",FN_MC!K46)</f>
        <v>*</v>
      </c>
      <c r="I52" s="110" t="str">
        <f>IF(FN_MC!O46="","*",FN_MC!O46)</f>
        <v>*</v>
      </c>
      <c r="J52" s="110" t="str">
        <f>IF(FN_MC!P46="","*",FN_MC!P46)</f>
        <v>*</v>
      </c>
      <c r="K52" s="118" t="str">
        <f>IF(FN_MC!AK46="","*",FN_MC!AK46)</f>
        <v>-</v>
      </c>
      <c r="L52" s="118" t="str">
        <f>IF(FN_MC!AM46="","*",FN_MC!AM46)</f>
        <v>-</v>
      </c>
      <c r="M52" s="118" t="str">
        <f>IF(FN_MC!AP46="","*",FN_MC!AP46)</f>
        <v>-</v>
      </c>
      <c r="N52" s="118" t="str">
        <f>IF(FN_MC!AM46="","*",FN_MC!AM46)</f>
        <v>-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 t="str">
        <f>IF(FN_MC!B47="","*",FN_MC!B47)</f>
        <v>*</v>
      </c>
      <c r="B53" s="86" t="str">
        <f>IF(FN_MC!X47="","*",FN_MC!X47)</f>
        <v>*</v>
      </c>
      <c r="C53" s="87" t="str">
        <f>IF(FN_MC!S47="","*",FN_MC!S47)</f>
        <v>-</v>
      </c>
      <c r="D53" s="87" t="str">
        <f>IF(FN_MC!T47="","*",FN_MC!T47)</f>
        <v>-</v>
      </c>
      <c r="E53" s="87" t="str">
        <f>IF(FN_MC!D47="","*",FN_MC!D47)</f>
        <v>*</v>
      </c>
      <c r="F53" s="87" t="str">
        <f>IF(FN_MC!H47="","*",FN_MC!H47)</f>
        <v>*</v>
      </c>
      <c r="G53" s="87" t="str">
        <f>IF(FN_MC!M47="","*",FN_MC!M47)</f>
        <v>-</v>
      </c>
      <c r="H53" s="125" t="str">
        <f>IF(FN_MC!K47="","*",FN_MC!K47)</f>
        <v>*</v>
      </c>
      <c r="I53" s="110" t="str">
        <f>IF(FN_MC!O47="","*",FN_MC!O47)</f>
        <v>*</v>
      </c>
      <c r="J53" s="110" t="str">
        <f>IF(FN_MC!P47="","*",FN_MC!P47)</f>
        <v>*</v>
      </c>
      <c r="K53" s="118" t="str">
        <f>IF(FN_MC!AK47="","*",FN_MC!AK47)</f>
        <v>-</v>
      </c>
      <c r="L53" s="118" t="str">
        <f>IF(FN_MC!AM47="","*",FN_MC!AM47)</f>
        <v>-</v>
      </c>
      <c r="M53" s="118" t="str">
        <f>IF(FN_MC!AP47="","*",FN_MC!AP47)</f>
        <v>-</v>
      </c>
      <c r="N53" s="118" t="str">
        <f>IF(FN_MC!AM47="","*",FN_MC!AM47)</f>
        <v>-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*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TMTPAT1</v>
      </c>
      <c r="G55" s="87" t="str">
        <f>IF(FN_MC!M49="","*",FN_MC!M49)</f>
        <v>TMT-TOM</v>
      </c>
      <c r="H55" s="125">
        <f>IF(FN_MC!K49="","*",FN_MC!K49)</f>
        <v>403.13200000000001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TMTPAT1</v>
      </c>
      <c r="L55" s="118" t="str">
        <f>IF(FN_MC!AM49="","*",FN_MC!AM49)</f>
        <v>TMT-TOM</v>
      </c>
      <c r="M55" s="118">
        <f>IF(FN_MC!AP49="","*",FN_MC!AP49)</f>
        <v>403.13200000000001</v>
      </c>
      <c r="N55" s="118" t="str">
        <f>IF(FN_MC!AM49="","*",FN_MC!AM49)</f>
        <v>TMT-TOM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*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*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245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245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*</v>
      </c>
      <c r="C64" s="87" t="str">
        <f>IF(FN_MC!S58="","*",FN_MC!S58)</f>
        <v>FERRONORTE</v>
      </c>
      <c r="D64" s="87" t="str">
        <f>IF(FN_MC!T58="","*",FN_MC!T58)</f>
        <v>TCS-TGR</v>
      </c>
      <c r="E64" s="87" t="str">
        <f>IF(FN_MC!D58="","*",FN_MC!D58)</f>
        <v>A60</v>
      </c>
      <c r="F64" s="87" t="str">
        <f>IF(FN_MC!H58="","*",FN_MC!H58)</f>
        <v>TCS</v>
      </c>
      <c r="G64" s="87" t="str">
        <f>IF(FN_MC!M58="","*",FN_MC!M58)</f>
        <v>TCS-TRC</v>
      </c>
      <c r="H64" s="125">
        <f>IF(FN_MC!K58="","*",FN_MC!K58)</f>
        <v>291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TCS</v>
      </c>
      <c r="L64" s="118" t="str">
        <f>IF(FN_MC!AM58="","*",FN_MC!AM58)</f>
        <v>TCS-TRC</v>
      </c>
      <c r="M64" s="118">
        <f>IF(FN_MC!AP58="","*",FN_MC!AP58)</f>
        <v>291</v>
      </c>
      <c r="N64" s="118" t="str">
        <f>IF(FN_MC!AM58="","*",FN_MC!AM58)</f>
        <v>TCS-TRC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*</v>
      </c>
      <c r="C66" s="87" t="str">
        <f>IF(FN_MC!S60="","*",FN_MC!S60)</f>
        <v>-</v>
      </c>
      <c r="D66" s="87" t="str">
        <f>IF(FN_MC!T60="","*",FN_MC!T60)</f>
        <v>-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-</v>
      </c>
      <c r="H66" s="125" t="str">
        <f>IF(FN_MC!K60="","*",FN_MC!K60)</f>
        <v>*</v>
      </c>
      <c r="I66" s="110" t="str">
        <f>IF(FN_MC!O60="","*",FN_MC!O60)</f>
        <v>*</v>
      </c>
      <c r="J66" s="110" t="str">
        <f>IF(FN_MC!P60="","*",FN_MC!P60)</f>
        <v>*</v>
      </c>
      <c r="K66" s="118" t="str">
        <f>IF(FN_MC!AK60="","*",FN_MC!AK60)</f>
        <v>ZDK</v>
      </c>
      <c r="L66" s="118" t="str">
        <f>IF(FN_MC!AM60="","*",FN_MC!AM60)</f>
        <v>-</v>
      </c>
      <c r="M66" s="118" t="str">
        <f>IF(FN_MC!AP60="","*",FN_MC!AP60)</f>
        <v>-</v>
      </c>
      <c r="N66" s="118" t="str">
        <f>IF(FN_MC!AM60="","*",FN_MC!AM60)</f>
        <v>-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 t="str">
        <f>IF(FN_MC!B64="","*",FN_MC!B64)</f>
        <v>*</v>
      </c>
      <c r="B70" s="86" t="str">
        <f>IF(FN_MC!X64="","*",FN_MC!X64)</f>
        <v>*</v>
      </c>
      <c r="C70" s="87" t="str">
        <f>IF(FN_MC!S64="","*",FN_MC!S64)</f>
        <v>-</v>
      </c>
      <c r="D70" s="87" t="str">
        <f>IF(FN_MC!T64="","*",FN_MC!T64)</f>
        <v>-</v>
      </c>
      <c r="E70" s="87" t="str">
        <f>IF(FN_MC!D64="","*",FN_MC!D64)</f>
        <v>*</v>
      </c>
      <c r="F70" s="87" t="str">
        <f>IF(FN_MC!H64="","*",FN_MC!H64)</f>
        <v>*</v>
      </c>
      <c r="G70" s="87" t="str">
        <f>IF(FN_MC!M64="","*",FN_MC!M64)</f>
        <v>-</v>
      </c>
      <c r="H70" s="125" t="str">
        <f>IF(FN_MC!K64="","*",FN_MC!K64)</f>
        <v>*</v>
      </c>
      <c r="I70" s="110" t="str">
        <f>IF(FN_MC!O64="","*",FN_MC!O64)</f>
        <v>*</v>
      </c>
      <c r="J70" s="110" t="str">
        <f>IF(FN_MC!P64="","*",FN_MC!P64)</f>
        <v>*</v>
      </c>
      <c r="K70" s="118" t="str">
        <f>IF(FN_MC!AK64="","*",FN_MC!AK64)</f>
        <v>-</v>
      </c>
      <c r="L70" s="118" t="str">
        <f>IF(FN_MC!AM64="","*",FN_MC!AM64)</f>
        <v>-</v>
      </c>
      <c r="M70" s="118" t="str">
        <f>IF(FN_MC!AP64="","*",FN_MC!AP64)</f>
        <v>-</v>
      </c>
      <c r="N70" s="118" t="str">
        <f>IF(FN_MC!AM64="","*",FN_MC!AM64)</f>
        <v>-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 t="str">
        <f>IF(FN_MC!B67="","*",FN_MC!B67)</f>
        <v>*</v>
      </c>
      <c r="B73" s="86" t="str">
        <f>IF(FN_MC!X67="","*",FN_MC!X67)</f>
        <v>*</v>
      </c>
      <c r="C73" s="87" t="str">
        <f>IF(FN_MC!S67="","*",FN_MC!S67)</f>
        <v>-</v>
      </c>
      <c r="D73" s="87" t="str">
        <f>IF(FN_MC!T67="","*",FN_MC!T67)</f>
        <v>-</v>
      </c>
      <c r="E73" s="87" t="str">
        <f>IF(FN_MC!D67="","*",FN_MC!D67)</f>
        <v>*</v>
      </c>
      <c r="F73" s="87" t="str">
        <f>IF(FN_MC!H67="","*",FN_MC!H67)</f>
        <v>*</v>
      </c>
      <c r="G73" s="87" t="str">
        <f>IF(FN_MC!M67="","*",FN_MC!M67)</f>
        <v>-</v>
      </c>
      <c r="H73" s="125" t="str">
        <f>IF(FN_MC!K67="","*",FN_MC!K67)</f>
        <v>*</v>
      </c>
      <c r="I73" s="110" t="str">
        <f>IF(FN_MC!O67="","*",FN_MC!O67)</f>
        <v>*</v>
      </c>
      <c r="J73" s="110" t="str">
        <f>IF(FN_MC!P67="","*",FN_MC!P67)</f>
        <v>*</v>
      </c>
      <c r="K73" s="118" t="str">
        <f>IF(FN_MC!AK67="","*",FN_MC!AK67)</f>
        <v>-</v>
      </c>
      <c r="L73" s="118" t="str">
        <f>IF(FN_MC!AM67="","*",FN_MC!AM67)</f>
        <v>-</v>
      </c>
      <c r="M73" s="118" t="str">
        <f>IF(FN_MC!AP67="","*",FN_MC!AP67)</f>
        <v>-</v>
      </c>
      <c r="N73" s="118" t="str">
        <f>IF(FN_MC!AM67="","*",FN_MC!AM67)</f>
        <v>-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 t="str">
        <f>IF(FN_MC!B69="","*",FN_MC!B69)</f>
        <v>*</v>
      </c>
      <c r="B75" s="86" t="str">
        <f>IF(FN_MC!X69="","*",FN_MC!X69)</f>
        <v>*</v>
      </c>
      <c r="C75" s="87" t="str">
        <f>IF(FN_MC!S69="","*",FN_MC!S69)</f>
        <v>-</v>
      </c>
      <c r="D75" s="87" t="str">
        <f>IF(FN_MC!T69="","*",FN_MC!T69)</f>
        <v>-</v>
      </c>
      <c r="E75" s="87" t="str">
        <f>IF(FN_MC!D69="","*",FN_MC!D69)</f>
        <v>*</v>
      </c>
      <c r="F75" s="87" t="str">
        <f>IF(FN_MC!H69="","*",FN_MC!H69)</f>
        <v>*</v>
      </c>
      <c r="G75" s="87" t="str">
        <f>IF(FN_MC!M69="","*",FN_MC!M69)</f>
        <v>-</v>
      </c>
      <c r="H75" s="125" t="str">
        <f>IF(FN_MC!K69="","*",FN_MC!K69)</f>
        <v>*</v>
      </c>
      <c r="I75" s="110" t="str">
        <f>IF(FN_MC!O69="","*",FN_MC!O69)</f>
        <v>*</v>
      </c>
      <c r="J75" s="110" t="str">
        <f>IF(FN_MC!P69="","*",FN_MC!P69)</f>
        <v>*</v>
      </c>
      <c r="K75" s="118" t="str">
        <f>IF(FN_MC!AK69="","*",FN_MC!AK69)</f>
        <v>-</v>
      </c>
      <c r="L75" s="118" t="str">
        <f>IF(FN_MC!AM69="","*",FN_MC!AM69)</f>
        <v>-</v>
      </c>
      <c r="M75" s="118" t="str">
        <f>IF(FN_MC!AP69="","*",FN_MC!AP69)</f>
        <v>-</v>
      </c>
      <c r="N75" s="118" t="str">
        <f>IF(FN_MC!AM69="","*",FN_MC!AM69)</f>
        <v>-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 t="str">
        <f>IF(FN_MC!B70="","*",FN_MC!B70)</f>
        <v>*</v>
      </c>
      <c r="B76" s="86" t="str">
        <f>IF(FN_MC!X70="","*",FN_MC!X70)</f>
        <v>*</v>
      </c>
      <c r="C76" s="87" t="str">
        <f>IF(FN_MC!S70="","*",FN_MC!S70)</f>
        <v>-</v>
      </c>
      <c r="D76" s="87" t="str">
        <f>IF(FN_MC!T70="","*",FN_MC!T70)</f>
        <v>-</v>
      </c>
      <c r="E76" s="87" t="str">
        <f>IF(FN_MC!D70="","*",FN_MC!D70)</f>
        <v>*</v>
      </c>
      <c r="F76" s="87" t="str">
        <f>IF(FN_MC!H70="","*",FN_MC!H70)</f>
        <v>*</v>
      </c>
      <c r="G76" s="87" t="str">
        <f>IF(FN_MC!M70="","*",FN_MC!M70)</f>
        <v>-</v>
      </c>
      <c r="H76" s="125" t="str">
        <f>IF(FN_MC!K70="","*",FN_MC!K70)</f>
        <v>*</v>
      </c>
      <c r="I76" s="110" t="str">
        <f>IF(FN_MC!O70="","*",FN_MC!O70)</f>
        <v>*</v>
      </c>
      <c r="J76" s="110" t="str">
        <f>IF(FN_MC!P70="","*",FN_MC!P70)</f>
        <v>*</v>
      </c>
      <c r="K76" s="118" t="str">
        <f>IF(FN_MC!AK70="","*",FN_MC!AK70)</f>
        <v>-</v>
      </c>
      <c r="L76" s="118" t="str">
        <f>IF(FN_MC!AM70="","*",FN_MC!AM70)</f>
        <v>-</v>
      </c>
      <c r="M76" s="118" t="str">
        <f>IF(FN_MC!AP70="","*",FN_MC!AP70)</f>
        <v>-</v>
      </c>
      <c r="N76" s="118" t="str">
        <f>IF(FN_MC!AM70="","*",FN_MC!AM70)</f>
        <v>-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 t="str">
        <f>IF(FN_MC!B72="","*",FN_MC!B72)</f>
        <v>*</v>
      </c>
      <c r="B78" s="86" t="str">
        <f>IF(FN_MC!X72="","*",FN_MC!X72)</f>
        <v>*</v>
      </c>
      <c r="C78" s="87" t="str">
        <f>IF(FN_MC!S72="","*",FN_MC!S72)</f>
        <v>-</v>
      </c>
      <c r="D78" s="87" t="str">
        <f>IF(FN_MC!T72="","*",FN_MC!T72)</f>
        <v>-</v>
      </c>
      <c r="E78" s="87" t="str">
        <f>IF(FN_MC!D72="","*",FN_MC!D72)</f>
        <v>*</v>
      </c>
      <c r="F78" s="87" t="str">
        <f>IF(FN_MC!H72="","*",FN_MC!H72)</f>
        <v>*</v>
      </c>
      <c r="G78" s="87" t="str">
        <f>IF(FN_MC!M72="","*",FN_MC!M72)</f>
        <v>-</v>
      </c>
      <c r="H78" s="125" t="str">
        <f>IF(FN_MC!K72="","*",FN_MC!K72)</f>
        <v>*</v>
      </c>
      <c r="I78" s="110" t="str">
        <f>IF(FN_MC!O72="","*",FN_MC!O72)</f>
        <v>*</v>
      </c>
      <c r="J78" s="110" t="str">
        <f>IF(FN_MC!P72="","*",FN_MC!P72)</f>
        <v>*</v>
      </c>
      <c r="K78" s="118" t="str">
        <f>IF(FN_MC!AK72="","*",FN_MC!AK72)</f>
        <v>-</v>
      </c>
      <c r="L78" s="118" t="str">
        <f>IF(FN_MC!AM72="","*",FN_MC!AM72)</f>
        <v>-</v>
      </c>
      <c r="M78" s="118" t="str">
        <f>IF(FN_MC!AP72="","*",FN_MC!AP72)</f>
        <v>-</v>
      </c>
      <c r="N78" s="118" t="str">
        <f>IF(FN_MC!AM72="","*",FN_MC!AM72)</f>
        <v>-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 t="str">
        <f>IF(FN_MC!B74="","*",FN_MC!B74)</f>
        <v>*</v>
      </c>
      <c r="B80" s="86" t="str">
        <f>IF(FN_MC!X74="","*",FN_MC!X74)</f>
        <v>*</v>
      </c>
      <c r="C80" s="87" t="str">
        <f>IF(FN_MC!S74="","*",FN_MC!S74)</f>
        <v>-</v>
      </c>
      <c r="D80" s="87" t="str">
        <f>IF(FN_MC!T74="","*",FN_MC!T74)</f>
        <v>-</v>
      </c>
      <c r="E80" s="87" t="str">
        <f>IF(FN_MC!D74="","*",FN_MC!D74)</f>
        <v>*</v>
      </c>
      <c r="F80" s="87" t="str">
        <f>IF(FN_MC!H74="","*",FN_MC!H74)</f>
        <v>*</v>
      </c>
      <c r="G80" s="87" t="str">
        <f>IF(FN_MC!M74="","*",FN_MC!M74)</f>
        <v>-</v>
      </c>
      <c r="H80" s="125" t="str">
        <f>IF(FN_MC!K74="","*",FN_MC!K74)</f>
        <v>*</v>
      </c>
      <c r="I80" s="110" t="str">
        <f>IF(FN_MC!O74="","*",FN_MC!O74)</f>
        <v>*</v>
      </c>
      <c r="J80" s="110" t="str">
        <f>IF(FN_MC!P74="","*",FN_MC!P74)</f>
        <v>*</v>
      </c>
      <c r="K80" s="118" t="str">
        <f>IF(FN_MC!AK74="","*",FN_MC!AK74)</f>
        <v>-</v>
      </c>
      <c r="L80" s="118" t="str">
        <f>IF(FN_MC!AM74="","*",FN_MC!AM74)</f>
        <v>-</v>
      </c>
      <c r="M80" s="118" t="str">
        <f>IF(FN_MC!AP74="","*",FN_MC!AP74)</f>
        <v>-</v>
      </c>
      <c r="N80" s="118" t="str">
        <f>IF(FN_MC!AM74="","*",FN_MC!AM74)</f>
        <v>-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2026-02-04T17:16:41Z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