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1" documentId="120_S{4F5750E5-6FE7-58E6-9AFF-44783FD1E583}" xr6:coauthVersionLast="47" xr6:coauthVersionMax="47" xr10:uidLastSave="{B6A872FB-7AF0-4B22-BCFF-0E8E4A588D1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606" i="1" l="1"/>
  <c r="BT605" i="1"/>
  <c r="BT604" i="1"/>
  <c r="BT603" i="1"/>
  <c r="BT601" i="1"/>
  <c r="BT600" i="1"/>
  <c r="BT599" i="1"/>
  <c r="BT597" i="1"/>
  <c r="BT595" i="1"/>
  <c r="BT594" i="1"/>
  <c r="N633" i="1" a="1"/>
  <c r="N633" i="1"/>
  <c r="M633" i="1" a="1"/>
  <c r="M633" i="1"/>
  <c r="N631" i="1" a="1"/>
  <c r="N631" i="1"/>
  <c r="N630" i="1" a="1"/>
  <c r="N630" i="1"/>
  <c r="M630" i="1" a="1"/>
  <c r="M630" i="1"/>
  <c r="N629" i="1" a="1"/>
  <c r="N629" i="1"/>
  <c r="M629" i="1" a="1"/>
  <c r="M629" i="1"/>
  <c r="N628" i="1" a="1"/>
  <c r="N628" i="1"/>
  <c r="M628" i="1" a="1"/>
  <c r="M628" i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M619" i="1" a="1"/>
  <c r="M619" i="1" s="1"/>
  <c r="F617" i="13" s="1"/>
  <c r="N615" i="1" a="1"/>
  <c r="N615" i="1" s="1"/>
  <c r="M615" i="1" a="1"/>
  <c r="M615" i="1" s="1"/>
  <c r="F613" i="13" s="1"/>
  <c r="N613" i="1" a="1"/>
  <c r="N613" i="1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AN621" i="1" s="1"/>
  <c r="M621" i="1" a="1"/>
  <c r="M621" i="1"/>
  <c r="N620" i="1" a="1"/>
  <c r="N620" i="1"/>
  <c r="AN620" i="1" s="1"/>
  <c r="M620" i="1" a="1"/>
  <c r="M620" i="1"/>
  <c r="AN619" i="1"/>
  <c r="AM619" i="1"/>
  <c r="N618" i="1" a="1"/>
  <c r="N618" i="1"/>
  <c r="AN618" i="1" s="1"/>
  <c r="M618" i="1" a="1"/>
  <c r="M618" i="1"/>
  <c r="N617" i="1" a="1"/>
  <c r="N617" i="1"/>
  <c r="AN617" i="1" s="1"/>
  <c r="M617" i="1" a="1"/>
  <c r="M617" i="1"/>
  <c r="N616" i="1" a="1"/>
  <c r="N616" i="1"/>
  <c r="AN616" i="1" s="1"/>
  <c r="M616" i="1" a="1"/>
  <c r="M616" i="1"/>
  <c r="AN615" i="1"/>
  <c r="AM615" i="1"/>
  <c r="N614" i="1" a="1"/>
  <c r="N614" i="1"/>
  <c r="AN614" i="1" s="1"/>
  <c r="M614" i="1" a="1"/>
  <c r="M614" i="1"/>
  <c r="AN613" i="1"/>
  <c r="AM613" i="1"/>
  <c r="N612" i="1" a="1"/>
  <c r="N612" i="1"/>
  <c r="AN612" i="1" s="1"/>
  <c r="M612" i="1" a="1"/>
  <c r="M612" i="1"/>
  <c r="N611" i="1" a="1"/>
  <c r="N611" i="1"/>
  <c r="AN611" i="1" s="1"/>
  <c r="M611" i="1" a="1"/>
  <c r="M611" i="1"/>
  <c r="AN610" i="1"/>
  <c r="AM610" i="1"/>
  <c r="AN609" i="1"/>
  <c r="AM609" i="1"/>
  <c r="N608" i="1" a="1"/>
  <c r="N608" i="1"/>
  <c r="AN608" i="1" s="1"/>
  <c r="M608" i="1" a="1"/>
  <c r="M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S725" i="1" a="1"/>
  <c r="S725" i="1"/>
  <c r="N725" i="1" a="1"/>
  <c r="N725" i="1"/>
  <c r="AN725" i="1" s="1"/>
  <c r="M725" i="1" a="1"/>
  <c r="M725" i="1"/>
  <c r="AM725" i="1" s="1"/>
  <c r="BD724" i="1" a="1"/>
  <c r="BD724" i="1"/>
  <c r="BC724" i="1" a="1"/>
  <c r="BC724" i="1"/>
  <c r="T724" i="1" a="1"/>
  <c r="T724" i="1"/>
  <c r="S724" i="1" a="1"/>
  <c r="S724" i="1"/>
  <c r="N724" i="1" a="1"/>
  <c r="N724" i="1"/>
  <c r="AN724" i="1" s="1"/>
  <c r="M724" i="1" a="1"/>
  <c r="M724" i="1"/>
  <c r="AM724" i="1" s="1"/>
  <c r="BD723" i="1" a="1"/>
  <c r="BD723" i="1"/>
  <c r="BC723" i="1" a="1"/>
  <c r="BC723" i="1"/>
  <c r="T723" i="1" a="1"/>
  <c r="T723" i="1"/>
  <c r="S723" i="1" a="1"/>
  <c r="S723" i="1"/>
  <c r="N723" i="1" a="1"/>
  <c r="N723" i="1"/>
  <c r="AN723" i="1" s="1"/>
  <c r="M723" i="1" a="1"/>
  <c r="M723" i="1"/>
  <c r="AM723" i="1" s="1"/>
  <c r="BD722" i="1" a="1"/>
  <c r="BD722" i="1"/>
  <c r="BC722" i="1" a="1"/>
  <c r="BC722" i="1"/>
  <c r="T722" i="1" a="1"/>
  <c r="T722" i="1"/>
  <c r="S722" i="1" a="1"/>
  <c r="S722" i="1"/>
  <c r="N722" i="1" a="1"/>
  <c r="N722" i="1"/>
  <c r="AN722" i="1" s="1"/>
  <c r="M722" i="1" a="1"/>
  <c r="M722" i="1"/>
  <c r="AM722" i="1" s="1"/>
  <c r="BD721" i="1" a="1"/>
  <c r="BD721" i="1"/>
  <c r="BC721" i="1" a="1"/>
  <c r="BC721" i="1"/>
  <c r="T721" i="1" a="1"/>
  <c r="T721" i="1"/>
  <c r="S721" i="1" a="1"/>
  <c r="S721" i="1"/>
  <c r="N721" i="1" a="1"/>
  <c r="N721" i="1"/>
  <c r="AN721" i="1" s="1"/>
  <c r="M721" i="1" a="1"/>
  <c r="M721" i="1"/>
  <c r="AM721" i="1" s="1"/>
  <c r="BD720" i="1" a="1"/>
  <c r="BD720" i="1"/>
  <c r="BC720" i="1" a="1"/>
  <c r="BC720" i="1"/>
  <c r="T720" i="1" a="1"/>
  <c r="T720" i="1"/>
  <c r="S720" i="1" a="1"/>
  <c r="S720" i="1"/>
  <c r="N720" i="1" a="1"/>
  <c r="N720" i="1"/>
  <c r="AN720" i="1" s="1"/>
  <c r="M720" i="1" a="1"/>
  <c r="M720" i="1"/>
  <c r="AM720" i="1" s="1"/>
  <c r="BD719" i="1" a="1"/>
  <c r="BD719" i="1"/>
  <c r="BC719" i="1" a="1"/>
  <c r="BC719" i="1"/>
  <c r="T719" i="1" a="1"/>
  <c r="T719" i="1"/>
  <c r="S719" i="1" a="1"/>
  <c r="S719" i="1"/>
  <c r="N719" i="1" a="1"/>
  <c r="N719" i="1"/>
  <c r="AN719" i="1" s="1"/>
  <c r="M719" i="1" a="1"/>
  <c r="M719" i="1"/>
  <c r="AM719" i="1" s="1"/>
  <c r="BD718" i="1" a="1"/>
  <c r="BD718" i="1"/>
  <c r="BC718" i="1" a="1"/>
  <c r="BC718" i="1"/>
  <c r="T718" i="1" a="1"/>
  <c r="T718" i="1"/>
  <c r="S718" i="1" a="1"/>
  <c r="S718" i="1"/>
  <c r="N718" i="1" a="1"/>
  <c r="N718" i="1"/>
  <c r="AN718" i="1" s="1"/>
  <c r="M718" i="1" a="1"/>
  <c r="M718" i="1"/>
  <c r="AM718" i="1" s="1"/>
  <c r="BD717" i="1" a="1"/>
  <c r="BD717" i="1"/>
  <c r="BC717" i="1" a="1"/>
  <c r="BC717" i="1"/>
  <c r="T717" i="1" a="1"/>
  <c r="T717" i="1"/>
  <c r="S717" i="1" a="1"/>
  <c r="S717" i="1"/>
  <c r="N717" i="1" a="1"/>
  <c r="N717" i="1"/>
  <c r="AN717" i="1" s="1"/>
  <c r="M717" i="1" a="1"/>
  <c r="M717" i="1"/>
  <c r="AM717" i="1" s="1"/>
  <c r="BD716" i="1" a="1"/>
  <c r="BD716" i="1"/>
  <c r="BC716" i="1" a="1"/>
  <c r="BC716" i="1"/>
  <c r="T716" i="1" a="1"/>
  <c r="T716" i="1"/>
  <c r="S716" i="1" a="1"/>
  <c r="S716" i="1"/>
  <c r="N716" i="1" a="1"/>
  <c r="N716" i="1"/>
  <c r="AN716" i="1" s="1"/>
  <c r="M716" i="1" a="1"/>
  <c r="M716" i="1"/>
  <c r="AM716" i="1" s="1"/>
  <c r="BD715" i="1" a="1"/>
  <c r="BD715" i="1"/>
  <c r="BC715" i="1" a="1"/>
  <c r="BC715" i="1"/>
  <c r="T715" i="1" a="1"/>
  <c r="T715" i="1"/>
  <c r="S715" i="1" a="1"/>
  <c r="S715" i="1"/>
  <c r="N715" i="1" a="1"/>
  <c r="N715" i="1"/>
  <c r="AN715" i="1" s="1"/>
  <c r="M715" i="1" a="1"/>
  <c r="M715" i="1"/>
  <c r="AM715" i="1" s="1"/>
  <c r="BD714" i="1" a="1"/>
  <c r="BD714" i="1"/>
  <c r="BC714" i="1" a="1"/>
  <c r="BC714" i="1"/>
  <c r="T714" i="1" a="1"/>
  <c r="T714" i="1"/>
  <c r="S714" i="1" a="1"/>
  <c r="S714" i="1"/>
  <c r="N714" i="1" a="1"/>
  <c r="N714" i="1"/>
  <c r="AN714" i="1" s="1"/>
  <c r="M714" i="1" a="1"/>
  <c r="M714" i="1"/>
  <c r="AM714" i="1" s="1"/>
  <c r="BD713" i="1" a="1"/>
  <c r="BD713" i="1"/>
  <c r="BC713" i="1" a="1"/>
  <c r="BC713" i="1"/>
  <c r="T713" i="1" a="1"/>
  <c r="T713" i="1"/>
  <c r="S713" i="1" a="1"/>
  <c r="S713" i="1"/>
  <c r="N713" i="1" a="1"/>
  <c r="N713" i="1"/>
  <c r="AN713" i="1" s="1"/>
  <c r="M713" i="1" a="1"/>
  <c r="M713" i="1"/>
  <c r="AM713" i="1" s="1"/>
  <c r="BD712" i="1" a="1"/>
  <c r="BD712" i="1"/>
  <c r="BC712" i="1" a="1"/>
  <c r="BC712" i="1"/>
  <c r="T712" i="1" a="1"/>
  <c r="T712" i="1"/>
  <c r="S712" i="1" a="1"/>
  <c r="S712" i="1"/>
  <c r="N712" i="1" a="1"/>
  <c r="N712" i="1"/>
  <c r="AN712" i="1" s="1"/>
  <c r="M712" i="1" a="1"/>
  <c r="M712" i="1"/>
  <c r="AM712" i="1" s="1"/>
  <c r="BD711" i="1" a="1"/>
  <c r="BD711" i="1"/>
  <c r="BC711" i="1" a="1"/>
  <c r="BC711" i="1"/>
  <c r="T711" i="1" a="1"/>
  <c r="T711" i="1"/>
  <c r="S711" i="1" a="1"/>
  <c r="S711" i="1"/>
  <c r="N711" i="1" a="1"/>
  <c r="N711" i="1"/>
  <c r="AN711" i="1" s="1"/>
  <c r="M711" i="1" a="1"/>
  <c r="M711" i="1"/>
  <c r="AM711" i="1" s="1"/>
  <c r="BD710" i="1" a="1"/>
  <c r="BD710" i="1"/>
  <c r="BC710" i="1" a="1"/>
  <c r="BC710" i="1"/>
  <c r="T710" i="1" a="1"/>
  <c r="T710" i="1"/>
  <c r="S710" i="1" a="1"/>
  <c r="S710" i="1"/>
  <c r="N710" i="1" a="1"/>
  <c r="N710" i="1"/>
  <c r="AN710" i="1" s="1"/>
  <c r="M710" i="1" a="1"/>
  <c r="M710" i="1"/>
  <c r="AM710" i="1" s="1"/>
  <c r="BD709" i="1" a="1"/>
  <c r="BD709" i="1"/>
  <c r="BC709" i="1" a="1"/>
  <c r="BC709" i="1"/>
  <c r="T709" i="1" a="1"/>
  <c r="T709" i="1"/>
  <c r="S709" i="1" a="1"/>
  <c r="S709" i="1"/>
  <c r="N709" i="1" a="1"/>
  <c r="N709" i="1"/>
  <c r="AN709" i="1" s="1"/>
  <c r="M709" i="1" a="1"/>
  <c r="M709" i="1"/>
  <c r="AM709" i="1" s="1"/>
  <c r="BD708" i="1" a="1"/>
  <c r="BD708" i="1"/>
  <c r="BC708" i="1" a="1"/>
  <c r="BC708" i="1"/>
  <c r="T708" i="1" a="1"/>
  <c r="T708" i="1"/>
  <c r="S708" i="1" a="1"/>
  <c r="S708" i="1"/>
  <c r="N708" i="1" a="1"/>
  <c r="N708" i="1"/>
  <c r="AN708" i="1" s="1"/>
  <c r="M708" i="1" a="1"/>
  <c r="M708" i="1"/>
  <c r="AM708" i="1" s="1"/>
  <c r="BD707" i="1" a="1"/>
  <c r="BD707" i="1"/>
  <c r="BC707" i="1" a="1"/>
  <c r="BC707" i="1"/>
  <c r="T707" i="1" a="1"/>
  <c r="T707" i="1"/>
  <c r="S707" i="1" a="1"/>
  <c r="S707" i="1"/>
  <c r="N707" i="1" a="1"/>
  <c r="N707" i="1"/>
  <c r="AN707" i="1" s="1"/>
  <c r="M707" i="1" a="1"/>
  <c r="M707" i="1"/>
  <c r="AM707" i="1" s="1"/>
  <c r="BD706" i="1" a="1"/>
  <c r="BD706" i="1"/>
  <c r="BC706" i="1" a="1"/>
  <c r="BC706" i="1"/>
  <c r="T706" i="1" a="1"/>
  <c r="T706" i="1"/>
  <c r="S706" i="1" a="1"/>
  <c r="S706" i="1"/>
  <c r="N706" i="1" a="1"/>
  <c r="N706" i="1"/>
  <c r="AN706" i="1" s="1"/>
  <c r="M706" i="1" a="1"/>
  <c r="M706" i="1"/>
  <c r="AM706" i="1" s="1"/>
  <c r="BD705" i="1" a="1"/>
  <c r="BD705" i="1"/>
  <c r="BC705" i="1" a="1"/>
  <c r="BC705" i="1"/>
  <c r="T705" i="1" a="1"/>
  <c r="T705" i="1"/>
  <c r="S705" i="1" a="1"/>
  <c r="S705" i="1"/>
  <c r="N705" i="1" a="1"/>
  <c r="N705" i="1"/>
  <c r="AN705" i="1" s="1"/>
  <c r="M705" i="1" a="1"/>
  <c r="M705" i="1"/>
  <c r="AM705" i="1" s="1"/>
  <c r="BD704" i="1" a="1"/>
  <c r="BD704" i="1"/>
  <c r="BC704" i="1" a="1"/>
  <c r="BC704" i="1"/>
  <c r="T704" i="1" a="1"/>
  <c r="T704" i="1"/>
  <c r="S704" i="1" a="1"/>
  <c r="S704" i="1"/>
  <c r="N704" i="1" a="1"/>
  <c r="N704" i="1"/>
  <c r="AN704" i="1" s="1"/>
  <c r="M704" i="1" a="1"/>
  <c r="M704" i="1"/>
  <c r="AM704" i="1" s="1"/>
  <c r="BD703" i="1" a="1"/>
  <c r="BD703" i="1"/>
  <c r="BC703" i="1" a="1"/>
  <c r="BC703" i="1"/>
  <c r="T703" i="1" a="1"/>
  <c r="T703" i="1"/>
  <c r="S703" i="1" a="1"/>
  <c r="S703" i="1"/>
  <c r="N703" i="1" a="1"/>
  <c r="N703" i="1"/>
  <c r="AN703" i="1" s="1"/>
  <c r="M703" i="1" a="1"/>
  <c r="M703" i="1"/>
  <c r="AM703" i="1" s="1"/>
  <c r="BD702" i="1" a="1"/>
  <c r="BD702" i="1"/>
  <c r="BC702" i="1" a="1"/>
  <c r="BC702" i="1"/>
  <c r="T702" i="1" a="1"/>
  <c r="T702" i="1"/>
  <c r="S702" i="1" a="1"/>
  <c r="S702" i="1"/>
  <c r="N702" i="1" a="1"/>
  <c r="N702" i="1"/>
  <c r="AN702" i="1" s="1"/>
  <c r="M702" i="1" a="1"/>
  <c r="M702" i="1"/>
  <c r="AM702" i="1" s="1"/>
  <c r="BD701" i="1" a="1"/>
  <c r="BD701" i="1"/>
  <c r="BC701" i="1" a="1"/>
  <c r="BC701" i="1"/>
  <c r="T701" i="1" a="1"/>
  <c r="T701" i="1"/>
  <c r="S701" i="1" a="1"/>
  <c r="S701" i="1"/>
  <c r="N701" i="1" a="1"/>
  <c r="N701" i="1"/>
  <c r="AN701" i="1" s="1"/>
  <c r="M701" i="1" a="1"/>
  <c r="M701" i="1"/>
  <c r="AM701" i="1" s="1"/>
  <c r="BD700" i="1" a="1"/>
  <c r="BD700" i="1"/>
  <c r="BC700" i="1" a="1"/>
  <c r="BC700" i="1"/>
  <c r="T700" i="1" a="1"/>
  <c r="T700" i="1"/>
  <c r="S700" i="1" a="1"/>
  <c r="S700" i="1"/>
  <c r="N700" i="1" a="1"/>
  <c r="N700" i="1"/>
  <c r="AN700" i="1" s="1"/>
  <c r="M700" i="1" a="1"/>
  <c r="M700" i="1"/>
  <c r="AM700" i="1" s="1"/>
  <c r="BD699" i="1" a="1"/>
  <c r="BD699" i="1"/>
  <c r="BC699" i="1" a="1"/>
  <c r="BC699" i="1"/>
  <c r="T699" i="1" a="1"/>
  <c r="T699" i="1"/>
  <c r="S699" i="1" a="1"/>
  <c r="S699" i="1"/>
  <c r="N699" i="1" a="1"/>
  <c r="N699" i="1"/>
  <c r="AN699" i="1" s="1"/>
  <c r="M699" i="1" a="1"/>
  <c r="M699" i="1"/>
  <c r="AM699" i="1" s="1"/>
  <c r="BD698" i="1" a="1"/>
  <c r="BD698" i="1"/>
  <c r="BC698" i="1" a="1"/>
  <c r="BC698" i="1"/>
  <c r="T698" i="1" a="1"/>
  <c r="T698" i="1"/>
  <c r="S698" i="1" a="1"/>
  <c r="S698" i="1"/>
  <c r="N698" i="1" a="1"/>
  <c r="N698" i="1"/>
  <c r="AN698" i="1" s="1"/>
  <c r="M698" i="1" a="1"/>
  <c r="M698" i="1"/>
  <c r="AM698" i="1" s="1"/>
  <c r="BD697" i="1" a="1"/>
  <c r="BD697" i="1"/>
  <c r="BC697" i="1" a="1"/>
  <c r="BC697" i="1"/>
  <c r="T697" i="1" a="1"/>
  <c r="T697" i="1"/>
  <c r="S697" i="1" a="1"/>
  <c r="S697" i="1"/>
  <c r="N697" i="1" a="1"/>
  <c r="N697" i="1"/>
  <c r="AN697" i="1" s="1"/>
  <c r="M697" i="1" a="1"/>
  <c r="M697" i="1"/>
  <c r="AM697" i="1" s="1"/>
  <c r="BD696" i="1" a="1"/>
  <c r="BD696" i="1"/>
  <c r="BC696" i="1" a="1"/>
  <c r="BC696" i="1"/>
  <c r="T696" i="1" a="1"/>
  <c r="T696" i="1"/>
  <c r="S696" i="1" a="1"/>
  <c r="S696" i="1"/>
  <c r="N696" i="1" a="1"/>
  <c r="N696" i="1"/>
  <c r="AN696" i="1" s="1"/>
  <c r="M696" i="1" a="1"/>
  <c r="M696" i="1"/>
  <c r="AM696" i="1" s="1"/>
  <c r="BD695" i="1" a="1"/>
  <c r="BD695" i="1"/>
  <c r="BC695" i="1" a="1"/>
  <c r="BC695" i="1"/>
  <c r="T695" i="1" a="1"/>
  <c r="T695" i="1"/>
  <c r="S695" i="1" a="1"/>
  <c r="S695" i="1"/>
  <c r="N695" i="1" a="1"/>
  <c r="N695" i="1"/>
  <c r="AN695" i="1" s="1"/>
  <c r="M695" i="1" a="1"/>
  <c r="M695" i="1"/>
  <c r="AM695" i="1" s="1"/>
  <c r="BD694" i="1" a="1"/>
  <c r="BD694" i="1"/>
  <c r="BC694" i="1" a="1"/>
  <c r="BC694" i="1"/>
  <c r="T694" i="1" a="1"/>
  <c r="T694" i="1"/>
  <c r="S694" i="1" a="1"/>
  <c r="S694" i="1"/>
  <c r="N694" i="1" a="1"/>
  <c r="N694" i="1"/>
  <c r="AN694" i="1" s="1"/>
  <c r="M694" i="1" a="1"/>
  <c r="M694" i="1"/>
  <c r="AM694" i="1" s="1"/>
  <c r="BD693" i="1" a="1"/>
  <c r="BD693" i="1"/>
  <c r="BC693" i="1" a="1"/>
  <c r="BC693" i="1"/>
  <c r="T693" i="1" a="1"/>
  <c r="T693" i="1"/>
  <c r="S693" i="1" a="1"/>
  <c r="S693" i="1"/>
  <c r="N693" i="1" a="1"/>
  <c r="N693" i="1"/>
  <c r="AN693" i="1" s="1"/>
  <c r="M693" i="1" a="1"/>
  <c r="M693" i="1"/>
  <c r="AM693" i="1" s="1"/>
  <c r="BD692" i="1" a="1"/>
  <c r="BD692" i="1"/>
  <c r="BC692" i="1" a="1"/>
  <c r="BC692" i="1"/>
  <c r="T692" i="1" a="1"/>
  <c r="T692" i="1"/>
  <c r="S692" i="1" a="1"/>
  <c r="S692" i="1"/>
  <c r="N692" i="1" a="1"/>
  <c r="N692" i="1"/>
  <c r="AN692" i="1" s="1"/>
  <c r="M692" i="1" a="1"/>
  <c r="M692" i="1"/>
  <c r="AM692" i="1" s="1"/>
  <c r="BD691" i="1" a="1"/>
  <c r="BD691" i="1"/>
  <c r="BC691" i="1" a="1"/>
  <c r="BC691" i="1"/>
  <c r="T691" i="1" a="1"/>
  <c r="T691" i="1"/>
  <c r="S691" i="1" a="1"/>
  <c r="S691" i="1"/>
  <c r="N691" i="1" a="1"/>
  <c r="N691" i="1"/>
  <c r="AN691" i="1" s="1"/>
  <c r="M691" i="1" a="1"/>
  <c r="M691" i="1"/>
  <c r="AM691" i="1" s="1"/>
  <c r="BD690" i="1" a="1"/>
  <c r="BD690" i="1"/>
  <c r="BC690" i="1" a="1"/>
  <c r="BC690" i="1"/>
  <c r="T690" i="1" a="1"/>
  <c r="T690" i="1"/>
  <c r="S690" i="1" a="1"/>
  <c r="S690" i="1"/>
  <c r="N690" i="1" a="1"/>
  <c r="N690" i="1"/>
  <c r="AN690" i="1" s="1"/>
  <c r="M690" i="1" a="1"/>
  <c r="M690" i="1"/>
  <c r="AM690" i="1" s="1"/>
  <c r="BD689" i="1" a="1"/>
  <c r="BD689" i="1"/>
  <c r="BC689" i="1" a="1"/>
  <c r="BC689" i="1"/>
  <c r="T689" i="1" a="1"/>
  <c r="T689" i="1"/>
  <c r="S689" i="1" a="1"/>
  <c r="S689" i="1"/>
  <c r="N689" i="1" a="1"/>
  <c r="N689" i="1"/>
  <c r="AN689" i="1" s="1"/>
  <c r="M689" i="1" a="1"/>
  <c r="M689" i="1"/>
  <c r="AM689" i="1" s="1"/>
  <c r="BD688" i="1" a="1"/>
  <c r="BD688" i="1"/>
  <c r="BC688" i="1" a="1"/>
  <c r="BC688" i="1"/>
  <c r="T688" i="1" a="1"/>
  <c r="T688" i="1"/>
  <c r="S688" i="1" a="1"/>
  <c r="S688" i="1"/>
  <c r="N688" i="1" a="1"/>
  <c r="N688" i="1"/>
  <c r="AN688" i="1" s="1"/>
  <c r="M688" i="1" a="1"/>
  <c r="M688" i="1"/>
  <c r="AM688" i="1" s="1"/>
  <c r="BD687" i="1" a="1"/>
  <c r="BD687" i="1"/>
  <c r="BC687" i="1" a="1"/>
  <c r="BC687" i="1"/>
  <c r="T687" i="1" a="1"/>
  <c r="T687" i="1"/>
  <c r="S687" i="1" a="1"/>
  <c r="S687" i="1"/>
  <c r="N687" i="1" a="1"/>
  <c r="N687" i="1"/>
  <c r="AN687" i="1" s="1"/>
  <c r="M687" i="1" a="1"/>
  <c r="M687" i="1"/>
  <c r="AM687" i="1" s="1"/>
  <c r="BD686" i="1" a="1"/>
  <c r="BD686" i="1"/>
  <c r="BC686" i="1" a="1"/>
  <c r="BC686" i="1"/>
  <c r="T686" i="1" a="1"/>
  <c r="T686" i="1"/>
  <c r="S686" i="1" a="1"/>
  <c r="S686" i="1"/>
  <c r="N686" i="1" a="1"/>
  <c r="N686" i="1"/>
  <c r="AN686" i="1" s="1"/>
  <c r="M686" i="1" a="1"/>
  <c r="M686" i="1"/>
  <c r="AM686" i="1" s="1"/>
  <c r="BD685" i="1" a="1"/>
  <c r="BD685" i="1"/>
  <c r="BC685" i="1" a="1"/>
  <c r="BC685" i="1"/>
  <c r="T685" i="1" a="1"/>
  <c r="T685" i="1"/>
  <c r="S685" i="1" a="1"/>
  <c r="S685" i="1"/>
  <c r="N685" i="1" a="1"/>
  <c r="N685" i="1"/>
  <c r="AN685" i="1" s="1"/>
  <c r="M685" i="1" a="1"/>
  <c r="M685" i="1"/>
  <c r="AM685" i="1" s="1"/>
  <c r="BD684" i="1" a="1"/>
  <c r="BD684" i="1"/>
  <c r="BC684" i="1" a="1"/>
  <c r="BC684" i="1"/>
  <c r="T684" i="1" a="1"/>
  <c r="T684" i="1"/>
  <c r="S684" i="1" a="1"/>
  <c r="S684" i="1"/>
  <c r="N684" i="1" a="1"/>
  <c r="N684" i="1"/>
  <c r="AN684" i="1" s="1"/>
  <c r="M684" i="1" a="1"/>
  <c r="M684" i="1"/>
  <c r="AM684" i="1" s="1"/>
  <c r="BD683" i="1" a="1"/>
  <c r="BD683" i="1"/>
  <c r="BC683" i="1" a="1"/>
  <c r="BC683" i="1"/>
  <c r="T683" i="1" a="1"/>
  <c r="T683" i="1"/>
  <c r="S683" i="1" a="1"/>
  <c r="S683" i="1"/>
  <c r="N683" i="1" a="1"/>
  <c r="N683" i="1"/>
  <c r="AN683" i="1" s="1"/>
  <c r="M683" i="1" a="1"/>
  <c r="M683" i="1"/>
  <c r="AM683" i="1" s="1"/>
  <c r="BD682" i="1" a="1"/>
  <c r="BD682" i="1"/>
  <c r="BC682" i="1" a="1"/>
  <c r="BC682" i="1"/>
  <c r="T682" i="1" a="1"/>
  <c r="T682" i="1"/>
  <c r="S682" i="1" a="1"/>
  <c r="S682" i="1"/>
  <c r="N682" i="1" a="1"/>
  <c r="N682" i="1"/>
  <c r="AN682" i="1" s="1"/>
  <c r="M682" i="1" a="1"/>
  <c r="M682" i="1"/>
  <c r="AM682" i="1" s="1"/>
  <c r="BD681" i="1" a="1"/>
  <c r="BD681" i="1"/>
  <c r="BC681" i="1" a="1"/>
  <c r="BC681" i="1"/>
  <c r="T681" i="1" a="1"/>
  <c r="T681" i="1"/>
  <c r="S681" i="1" a="1"/>
  <c r="S681" i="1"/>
  <c r="N681" i="1" a="1"/>
  <c r="N681" i="1"/>
  <c r="AN681" i="1" s="1"/>
  <c r="M681" i="1" a="1"/>
  <c r="M681" i="1"/>
  <c r="AM681" i="1" s="1"/>
  <c r="BD680" i="1" a="1"/>
  <c r="BD680" i="1"/>
  <c r="BC680" i="1" a="1"/>
  <c r="BC680" i="1"/>
  <c r="T680" i="1" a="1"/>
  <c r="T680" i="1"/>
  <c r="S680" i="1" a="1"/>
  <c r="S680" i="1"/>
  <c r="N680" i="1" a="1"/>
  <c r="N680" i="1"/>
  <c r="AN680" i="1" s="1"/>
  <c r="M680" i="1" a="1"/>
  <c r="M680" i="1"/>
  <c r="AM680" i="1" s="1"/>
  <c r="BD679" i="1" a="1"/>
  <c r="BD679" i="1"/>
  <c r="BC679" i="1" a="1"/>
  <c r="BC679" i="1"/>
  <c r="T679" i="1" a="1"/>
  <c r="T679" i="1"/>
  <c r="S679" i="1" a="1"/>
  <c r="S679" i="1"/>
  <c r="N679" i="1" a="1"/>
  <c r="N679" i="1"/>
  <c r="AN679" i="1" s="1"/>
  <c r="M679" i="1" a="1"/>
  <c r="M679" i="1"/>
  <c r="AM679" i="1" s="1"/>
  <c r="BD678" i="1" a="1"/>
  <c r="BD678" i="1"/>
  <c r="BC678" i="1" a="1"/>
  <c r="BC678" i="1"/>
  <c r="T678" i="1" a="1"/>
  <c r="T678" i="1"/>
  <c r="S678" i="1" a="1"/>
  <c r="S678" i="1"/>
  <c r="N678" i="1" a="1"/>
  <c r="N678" i="1"/>
  <c r="AN678" i="1" s="1"/>
  <c r="M678" i="1" a="1"/>
  <c r="M678" i="1"/>
  <c r="AM678" i="1" s="1"/>
  <c r="BD677" i="1" a="1"/>
  <c r="BD677" i="1"/>
  <c r="BC677" i="1" a="1"/>
  <c r="BC677" i="1"/>
  <c r="T677" i="1" a="1"/>
  <c r="T677" i="1"/>
  <c r="S677" i="1" a="1"/>
  <c r="S677" i="1"/>
  <c r="N677" i="1" a="1"/>
  <c r="N677" i="1"/>
  <c r="AN677" i="1" s="1"/>
  <c r="M677" i="1" a="1"/>
  <c r="M677" i="1"/>
  <c r="AM677" i="1" s="1"/>
  <c r="BD676" i="1" a="1"/>
  <c r="BD676" i="1"/>
  <c r="BC676" i="1" a="1"/>
  <c r="BC676" i="1"/>
  <c r="T676" i="1" a="1"/>
  <c r="T676" i="1"/>
  <c r="S676" i="1" a="1"/>
  <c r="S676" i="1"/>
  <c r="N676" i="1" a="1"/>
  <c r="N676" i="1"/>
  <c r="AN676" i="1" s="1"/>
  <c r="M676" i="1" a="1"/>
  <c r="M676" i="1"/>
  <c r="AM676" i="1" s="1"/>
  <c r="BD675" i="1" a="1"/>
  <c r="BD675" i="1"/>
  <c r="BC675" i="1" a="1"/>
  <c r="BC675" i="1"/>
  <c r="T675" i="1" a="1"/>
  <c r="T675" i="1"/>
  <c r="S675" i="1" a="1"/>
  <c r="S675" i="1"/>
  <c r="N675" i="1" a="1"/>
  <c r="N675" i="1"/>
  <c r="AN675" i="1" s="1"/>
  <c r="M675" i="1" a="1"/>
  <c r="M675" i="1"/>
  <c r="AM675" i="1" s="1"/>
  <c r="BD674" i="1" a="1"/>
  <c r="BD674" i="1"/>
  <c r="BC674" i="1" a="1"/>
  <c r="BC674" i="1"/>
  <c r="T674" i="1" a="1"/>
  <c r="T674" i="1"/>
  <c r="S674" i="1" a="1"/>
  <c r="S674" i="1"/>
  <c r="N674" i="1" a="1"/>
  <c r="N674" i="1"/>
  <c r="AN674" i="1" s="1"/>
  <c r="M674" i="1" a="1"/>
  <c r="M674" i="1"/>
  <c r="AM674" i="1" s="1"/>
  <c r="BD673" i="1" a="1"/>
  <c r="BD673" i="1"/>
  <c r="BC673" i="1" a="1"/>
  <c r="BC673" i="1"/>
  <c r="T673" i="1" a="1"/>
  <c r="T673" i="1"/>
  <c r="S673" i="1" a="1"/>
  <c r="S673" i="1"/>
  <c r="N673" i="1" a="1"/>
  <c r="N673" i="1"/>
  <c r="AN673" i="1" s="1"/>
  <c r="M673" i="1" a="1"/>
  <c r="M673" i="1"/>
  <c r="AM673" i="1" s="1"/>
  <c r="BD672" i="1" a="1"/>
  <c r="BD672" i="1"/>
  <c r="BC672" i="1" a="1"/>
  <c r="BC672" i="1"/>
  <c r="T672" i="1" a="1"/>
  <c r="T672" i="1"/>
  <c r="S672" i="1" a="1"/>
  <c r="S672" i="1"/>
  <c r="N672" i="1" a="1"/>
  <c r="N672" i="1"/>
  <c r="AN672" i="1" s="1"/>
  <c r="M672" i="1" a="1"/>
  <c r="M672" i="1"/>
  <c r="AM672" i="1" s="1"/>
  <c r="BD671" i="1" a="1"/>
  <c r="BD671" i="1"/>
  <c r="BC671" i="1" a="1"/>
  <c r="BC671" i="1"/>
  <c r="T671" i="1" a="1"/>
  <c r="T671" i="1"/>
  <c r="S671" i="1" a="1"/>
  <c r="S671" i="1"/>
  <c r="N671" i="1" a="1"/>
  <c r="N671" i="1"/>
  <c r="AN671" i="1" s="1"/>
  <c r="M671" i="1" a="1"/>
  <c r="M671" i="1"/>
  <c r="AM671" i="1" s="1"/>
  <c r="BD670" i="1" a="1"/>
  <c r="BD670" i="1"/>
  <c r="BC670" i="1" a="1"/>
  <c r="BC670" i="1"/>
  <c r="T670" i="1" a="1"/>
  <c r="T670" i="1"/>
  <c r="S670" i="1" a="1"/>
  <c r="S670" i="1"/>
  <c r="N670" i="1" a="1"/>
  <c r="N670" i="1"/>
  <c r="AN670" i="1" s="1"/>
  <c r="M670" i="1" a="1"/>
  <c r="M670" i="1"/>
  <c r="AM670" i="1" s="1"/>
  <c r="BD669" i="1" a="1"/>
  <c r="BD669" i="1"/>
  <c r="BC669" i="1" a="1"/>
  <c r="BC669" i="1"/>
  <c r="T669" i="1" a="1"/>
  <c r="T669" i="1"/>
  <c r="S669" i="1" a="1"/>
  <c r="S669" i="1"/>
  <c r="N669" i="1" a="1"/>
  <c r="N669" i="1"/>
  <c r="AN669" i="1" s="1"/>
  <c r="M669" i="1" a="1"/>
  <c r="M669" i="1"/>
  <c r="AM669" i="1" s="1"/>
  <c r="BD668" i="1" a="1"/>
  <c r="BD668" i="1"/>
  <c r="BC668" i="1" a="1"/>
  <c r="BC668" i="1"/>
  <c r="T668" i="1" a="1"/>
  <c r="T668" i="1"/>
  <c r="S668" i="1" a="1"/>
  <c r="S668" i="1"/>
  <c r="N668" i="1" a="1"/>
  <c r="N668" i="1"/>
  <c r="AN668" i="1" s="1"/>
  <c r="M668" i="1" a="1"/>
  <c r="M668" i="1"/>
  <c r="AM668" i="1" s="1"/>
  <c r="BD667" i="1" a="1"/>
  <c r="BD667" i="1"/>
  <c r="BC667" i="1" a="1"/>
  <c r="BC667" i="1"/>
  <c r="T667" i="1" a="1"/>
  <c r="T667" i="1"/>
  <c r="S667" i="1" a="1"/>
  <c r="S667" i="1"/>
  <c r="N667" i="1" a="1"/>
  <c r="N667" i="1"/>
  <c r="AN667" i="1" s="1"/>
  <c r="M667" i="1" a="1"/>
  <c r="M667" i="1"/>
  <c r="AM667" i="1" s="1"/>
  <c r="BD666" i="1" a="1"/>
  <c r="BD666" i="1"/>
  <c r="BC666" i="1" a="1"/>
  <c r="BC666" i="1"/>
  <c r="T666" i="1" a="1"/>
  <c r="T666" i="1"/>
  <c r="S666" i="1" a="1"/>
  <c r="S666" i="1"/>
  <c r="N666" i="1" a="1"/>
  <c r="N666" i="1"/>
  <c r="AN666" i="1" s="1"/>
  <c r="M666" i="1" a="1"/>
  <c r="M666" i="1"/>
  <c r="AM666" i="1" s="1"/>
  <c r="BD665" i="1" a="1"/>
  <c r="BD665" i="1"/>
  <c r="BC665" i="1" a="1"/>
  <c r="BC665" i="1"/>
  <c r="T665" i="1" a="1"/>
  <c r="T665" i="1"/>
  <c r="S665" i="1" a="1"/>
  <c r="S665" i="1"/>
  <c r="N665" i="1" a="1"/>
  <c r="N665" i="1"/>
  <c r="AN665" i="1" s="1"/>
  <c r="M665" i="1" a="1"/>
  <c r="M665" i="1"/>
  <c r="AM665" i="1" s="1"/>
  <c r="BD664" i="1" a="1"/>
  <c r="BD664" i="1"/>
  <c r="BC664" i="1" a="1"/>
  <c r="BC664" i="1"/>
  <c r="T664" i="1" a="1"/>
  <c r="T664" i="1"/>
  <c r="S664" i="1" a="1"/>
  <c r="S664" i="1"/>
  <c r="N664" i="1" a="1"/>
  <c r="N664" i="1"/>
  <c r="AN664" i="1" s="1"/>
  <c r="M664" i="1" a="1"/>
  <c r="M664" i="1"/>
  <c r="AM664" i="1" s="1"/>
  <c r="BD663" i="1" a="1"/>
  <c r="BD663" i="1"/>
  <c r="BC663" i="1" a="1"/>
  <c r="BC663" i="1"/>
  <c r="T663" i="1" a="1"/>
  <c r="T663" i="1"/>
  <c r="S663" i="1" a="1"/>
  <c r="S663" i="1"/>
  <c r="N663" i="1" a="1"/>
  <c r="N663" i="1"/>
  <c r="AN663" i="1" s="1"/>
  <c r="M663" i="1" a="1"/>
  <c r="M663" i="1"/>
  <c r="AM663" i="1" s="1"/>
  <c r="BD662" i="1" a="1"/>
  <c r="BD662" i="1"/>
  <c r="BC662" i="1" a="1"/>
  <c r="BC662" i="1"/>
  <c r="T662" i="1" a="1"/>
  <c r="T662" i="1"/>
  <c r="S662" i="1" a="1"/>
  <c r="S662" i="1"/>
  <c r="N662" i="1" a="1"/>
  <c r="N662" i="1"/>
  <c r="AN662" i="1" s="1"/>
  <c r="M662" i="1" a="1"/>
  <c r="M662" i="1"/>
  <c r="AM662" i="1" s="1"/>
  <c r="BD661" i="1" a="1"/>
  <c r="BD661" i="1"/>
  <c r="BC661" i="1" a="1"/>
  <c r="BC661" i="1"/>
  <c r="T661" i="1" a="1"/>
  <c r="T661" i="1"/>
  <c r="S661" i="1" a="1"/>
  <c r="S661" i="1"/>
  <c r="N661" i="1" a="1"/>
  <c r="N661" i="1"/>
  <c r="AN661" i="1" s="1"/>
  <c r="M661" i="1" a="1"/>
  <c r="M661" i="1"/>
  <c r="AM661" i="1" s="1"/>
  <c r="BD660" i="1" a="1"/>
  <c r="BD660" i="1"/>
  <c r="BC660" i="1" a="1"/>
  <c r="BC660" i="1"/>
  <c r="T660" i="1" a="1"/>
  <c r="T660" i="1"/>
  <c r="S660" i="1" a="1"/>
  <c r="S660" i="1"/>
  <c r="N660" i="1" a="1"/>
  <c r="N660" i="1"/>
  <c r="AN660" i="1" s="1"/>
  <c r="M660" i="1" a="1"/>
  <c r="M660" i="1"/>
  <c r="BD659" i="1" a="1"/>
  <c r="BD659" i="1"/>
  <c r="BC659" i="1" a="1"/>
  <c r="BC659" i="1"/>
  <c r="T659" i="1" a="1"/>
  <c r="T659" i="1"/>
  <c r="S659" i="1" a="1"/>
  <c r="S659" i="1"/>
  <c r="N659" i="1" a="1"/>
  <c r="N659" i="1"/>
  <c r="AN659" i="1" s="1"/>
  <c r="M659" i="1" a="1"/>
  <c r="M659" i="1"/>
  <c r="BD658" i="1" a="1"/>
  <c r="BD658" i="1"/>
  <c r="BC658" i="1" a="1"/>
  <c r="BC658" i="1"/>
  <c r="T658" i="1" a="1"/>
  <c r="T658" i="1"/>
  <c r="S658" i="1" a="1"/>
  <c r="S658" i="1"/>
  <c r="N658" i="1" a="1"/>
  <c r="N658" i="1"/>
  <c r="AN658" i="1" s="1"/>
  <c r="M658" i="1" a="1"/>
  <c r="M658" i="1"/>
  <c r="BD657" i="1" a="1"/>
  <c r="BD657" i="1"/>
  <c r="BC657" i="1" a="1"/>
  <c r="BC657" i="1"/>
  <c r="T657" i="1" a="1"/>
  <c r="T657" i="1"/>
  <c r="S657" i="1" a="1"/>
  <c r="S657" i="1"/>
  <c r="N657" i="1" a="1"/>
  <c r="N657" i="1"/>
  <c r="AN657" i="1" s="1"/>
  <c r="M657" i="1" a="1"/>
  <c r="M657" i="1"/>
  <c r="BD656" i="1" a="1"/>
  <c r="BD656" i="1"/>
  <c r="BC656" i="1" a="1"/>
  <c r="BC656" i="1"/>
  <c r="T656" i="1" a="1"/>
  <c r="T656" i="1"/>
  <c r="S656" i="1" a="1"/>
  <c r="S656" i="1"/>
  <c r="N656" i="1" a="1"/>
  <c r="N656" i="1"/>
  <c r="AN656" i="1" s="1"/>
  <c r="M656" i="1" a="1"/>
  <c r="M656" i="1"/>
  <c r="BD655" i="1" a="1"/>
  <c r="BD655" i="1"/>
  <c r="BC655" i="1" a="1"/>
  <c r="BC655" i="1"/>
  <c r="T655" i="1" a="1"/>
  <c r="T655" i="1"/>
  <c r="S655" i="1" a="1"/>
  <c r="S655" i="1"/>
  <c r="N655" i="1" a="1"/>
  <c r="N655" i="1"/>
  <c r="AN655" i="1" s="1"/>
  <c r="M655" i="1" a="1"/>
  <c r="M655" i="1"/>
  <c r="BD654" i="1" a="1"/>
  <c r="BD654" i="1"/>
  <c r="BC654" i="1" a="1"/>
  <c r="BC654" i="1"/>
  <c r="T654" i="1" a="1"/>
  <c r="T654" i="1"/>
  <c r="S654" i="1" a="1"/>
  <c r="S654" i="1"/>
  <c r="N654" i="1" a="1"/>
  <c r="N654" i="1"/>
  <c r="AN654" i="1" s="1"/>
  <c r="M654" i="1" a="1"/>
  <c r="M654" i="1"/>
  <c r="BD653" i="1" a="1"/>
  <c r="BD653" i="1"/>
  <c r="BC653" i="1" a="1"/>
  <c r="BC653" i="1"/>
  <c r="T653" i="1" a="1"/>
  <c r="T653" i="1"/>
  <c r="S653" i="1" a="1"/>
  <c r="S653" i="1"/>
  <c r="N653" i="1" a="1"/>
  <c r="N653" i="1"/>
  <c r="AN653" i="1" s="1"/>
  <c r="M653" i="1" a="1"/>
  <c r="M653" i="1"/>
  <c r="BD652" i="1" a="1"/>
  <c r="BD652" i="1"/>
  <c r="BC652" i="1" a="1"/>
  <c r="BC652" i="1"/>
  <c r="T652" i="1" a="1"/>
  <c r="T652" i="1"/>
  <c r="S652" i="1" a="1"/>
  <c r="S652" i="1"/>
  <c r="N652" i="1" a="1"/>
  <c r="N652" i="1"/>
  <c r="AN652" i="1" s="1"/>
  <c r="M652" i="1" a="1"/>
  <c r="M652" i="1"/>
  <c r="BD651" i="1" a="1"/>
  <c r="BD651" i="1"/>
  <c r="BC651" i="1" a="1"/>
  <c r="BC651" i="1"/>
  <c r="T651" i="1" a="1"/>
  <c r="T651" i="1"/>
  <c r="S651" i="1" a="1"/>
  <c r="S651" i="1"/>
  <c r="N651" i="1" a="1"/>
  <c r="N651" i="1"/>
  <c r="AN651" i="1" s="1"/>
  <c r="M651" i="1" a="1"/>
  <c r="M651" i="1"/>
  <c r="BD650" i="1" a="1"/>
  <c r="BD650" i="1"/>
  <c r="BC650" i="1" a="1"/>
  <c r="BC650" i="1"/>
  <c r="T650" i="1" a="1"/>
  <c r="T650" i="1"/>
  <c r="S650" i="1" a="1"/>
  <c r="S650" i="1"/>
  <c r="N650" i="1" a="1"/>
  <c r="N650" i="1"/>
  <c r="AN650" i="1" s="1"/>
  <c r="M650" i="1" a="1"/>
  <c r="M650" i="1"/>
  <c r="BD649" i="1" a="1"/>
  <c r="BD649" i="1"/>
  <c r="BC649" i="1" a="1"/>
  <c r="BC649" i="1"/>
  <c r="T649" i="1" a="1"/>
  <c r="T649" i="1"/>
  <c r="S649" i="1" a="1"/>
  <c r="S649" i="1"/>
  <c r="N649" i="1" a="1"/>
  <c r="N649" i="1"/>
  <c r="AN649" i="1" s="1"/>
  <c r="M649" i="1" a="1"/>
  <c r="M649" i="1"/>
  <c r="BD648" i="1" a="1"/>
  <c r="BD648" i="1"/>
  <c r="BC648" i="1" a="1"/>
  <c r="BC648" i="1"/>
  <c r="T648" i="1" a="1"/>
  <c r="T648" i="1"/>
  <c r="S648" i="1" a="1"/>
  <c r="S648" i="1"/>
  <c r="N648" i="1" a="1"/>
  <c r="N648" i="1"/>
  <c r="AN648" i="1" s="1"/>
  <c r="M648" i="1" a="1"/>
  <c r="M648" i="1"/>
  <c r="BD647" i="1" a="1"/>
  <c r="BD647" i="1"/>
  <c r="BC647" i="1" a="1"/>
  <c r="BC647" i="1"/>
  <c r="T647" i="1" a="1"/>
  <c r="T647" i="1"/>
  <c r="S647" i="1" a="1"/>
  <c r="S647" i="1"/>
  <c r="N647" i="1" a="1"/>
  <c r="N647" i="1"/>
  <c r="AN647" i="1" s="1"/>
  <c r="M647" i="1" a="1"/>
  <c r="M647" i="1"/>
  <c r="BD646" i="1" a="1"/>
  <c r="BD646" i="1"/>
  <c r="BC646" i="1" a="1"/>
  <c r="BC646" i="1"/>
  <c r="T646" i="1" a="1"/>
  <c r="T646" i="1"/>
  <c r="S646" i="1" a="1"/>
  <c r="S646" i="1"/>
  <c r="N646" i="1" a="1"/>
  <c r="N646" i="1"/>
  <c r="AN646" i="1" s="1"/>
  <c r="M646" i="1" a="1"/>
  <c r="M646" i="1"/>
  <c r="BD645" i="1" a="1"/>
  <c r="BD645" i="1"/>
  <c r="BC645" i="1" a="1"/>
  <c r="BC645" i="1"/>
  <c r="T645" i="1" a="1"/>
  <c r="T645" i="1"/>
  <c r="S645" i="1" a="1"/>
  <c r="S645" i="1"/>
  <c r="N645" i="1" a="1"/>
  <c r="N645" i="1"/>
  <c r="AN645" i="1" s="1"/>
  <c r="M645" i="1" a="1"/>
  <c r="M645" i="1"/>
  <c r="BD644" i="1" a="1"/>
  <c r="BD644" i="1"/>
  <c r="BC644" i="1" a="1"/>
  <c r="BC644" i="1"/>
  <c r="T644" i="1" a="1"/>
  <c r="T644" i="1"/>
  <c r="S644" i="1" a="1"/>
  <c r="S644" i="1"/>
  <c r="N644" i="1" a="1"/>
  <c r="N644" i="1"/>
  <c r="AN644" i="1" s="1"/>
  <c r="M644" i="1" a="1"/>
  <c r="M644" i="1"/>
  <c r="BD643" i="1" a="1"/>
  <c r="BD643" i="1"/>
  <c r="BC643" i="1" a="1"/>
  <c r="BC643" i="1"/>
  <c r="T643" i="1" a="1"/>
  <c r="T643" i="1"/>
  <c r="S643" i="1" a="1"/>
  <c r="S643" i="1"/>
  <c r="N643" i="1" a="1"/>
  <c r="N643" i="1"/>
  <c r="AN643" i="1" s="1"/>
  <c r="M643" i="1" a="1"/>
  <c r="M643" i="1"/>
  <c r="BD642" i="1" a="1"/>
  <c r="BD642" i="1"/>
  <c r="BC642" i="1" a="1"/>
  <c r="BC642" i="1"/>
  <c r="T642" i="1" a="1"/>
  <c r="T642" i="1"/>
  <c r="S642" i="1" a="1"/>
  <c r="S642" i="1"/>
  <c r="N642" i="1" a="1"/>
  <c r="N642" i="1"/>
  <c r="AN642" i="1" s="1"/>
  <c r="M642" i="1" a="1"/>
  <c r="M642" i="1"/>
  <c r="BD641" i="1" a="1"/>
  <c r="BD641" i="1"/>
  <c r="BC641" i="1" a="1"/>
  <c r="BC641" i="1"/>
  <c r="T641" i="1" a="1"/>
  <c r="T641" i="1"/>
  <c r="S641" i="1" a="1"/>
  <c r="S641" i="1"/>
  <c r="N641" i="1" a="1"/>
  <c r="N641" i="1"/>
  <c r="AN641" i="1" s="1"/>
  <c r="M641" i="1" a="1"/>
  <c r="M641" i="1"/>
  <c r="BD640" i="1" a="1"/>
  <c r="BD640" i="1"/>
  <c r="BC640" i="1" a="1"/>
  <c r="BC640" i="1"/>
  <c r="T640" i="1" a="1"/>
  <c r="T640" i="1"/>
  <c r="S640" i="1" a="1"/>
  <c r="S640" i="1"/>
  <c r="N640" i="1" a="1"/>
  <c r="N640" i="1"/>
  <c r="AN640" i="1" s="1"/>
  <c r="M640" i="1" a="1"/>
  <c r="M640" i="1"/>
  <c r="BD639" i="1" a="1"/>
  <c r="BD639" i="1"/>
  <c r="BC639" i="1" a="1"/>
  <c r="BC639" i="1"/>
  <c r="T639" i="1" a="1"/>
  <c r="T639" i="1"/>
  <c r="S639" i="1" a="1"/>
  <c r="S639" i="1"/>
  <c r="N639" i="1" a="1"/>
  <c r="N639" i="1"/>
  <c r="AN639" i="1" s="1"/>
  <c r="M639" i="1" a="1"/>
  <c r="M639" i="1"/>
  <c r="BD638" i="1" a="1"/>
  <c r="BD638" i="1"/>
  <c r="BC638" i="1" a="1"/>
  <c r="BC638" i="1"/>
  <c r="T638" i="1" a="1"/>
  <c r="T638" i="1"/>
  <c r="S638" i="1" a="1"/>
  <c r="S638" i="1"/>
  <c r="N638" i="1" a="1"/>
  <c r="N638" i="1"/>
  <c r="AN638" i="1" s="1"/>
  <c r="M638" i="1" a="1"/>
  <c r="M638" i="1"/>
  <c r="BD637" i="1" a="1"/>
  <c r="BD637" i="1"/>
  <c r="BC637" i="1" a="1"/>
  <c r="BC637" i="1"/>
  <c r="T637" i="1" a="1"/>
  <c r="T637" i="1"/>
  <c r="S637" i="1" a="1"/>
  <c r="S637" i="1"/>
  <c r="N637" i="1" a="1"/>
  <c r="N637" i="1"/>
  <c r="AN637" i="1" s="1"/>
  <c r="M637" i="1" a="1"/>
  <c r="M637" i="1"/>
  <c r="BD636" i="1" a="1"/>
  <c r="BD636" i="1"/>
  <c r="BC636" i="1" a="1"/>
  <c r="BC636" i="1"/>
  <c r="T636" i="1" a="1"/>
  <c r="T636" i="1"/>
  <c r="S636" i="1" a="1"/>
  <c r="S636" i="1"/>
  <c r="N636" i="1" a="1"/>
  <c r="N636" i="1"/>
  <c r="AN636" i="1" s="1"/>
  <c r="M636" i="1" a="1"/>
  <c r="M636" i="1"/>
  <c r="BD635" i="1" a="1"/>
  <c r="BD635" i="1"/>
  <c r="BC635" i="1" a="1"/>
  <c r="BC635" i="1"/>
  <c r="T635" i="1" a="1"/>
  <c r="T635" i="1"/>
  <c r="S635" i="1" a="1"/>
  <c r="S635" i="1"/>
  <c r="N635" i="1" a="1"/>
  <c r="N635" i="1"/>
  <c r="AN635" i="1" s="1"/>
  <c r="M635" i="1" a="1"/>
  <c r="M635" i="1"/>
  <c r="BD634" i="1" a="1"/>
  <c r="BD634" i="1"/>
  <c r="BC634" i="1" a="1"/>
  <c r="BC634" i="1"/>
  <c r="T634" i="1" a="1"/>
  <c r="T634" i="1"/>
  <c r="S634" i="1" a="1"/>
  <c r="S634" i="1"/>
  <c r="N634" i="1" a="1"/>
  <c r="N634" i="1"/>
  <c r="AN634" i="1" s="1"/>
  <c r="M634" i="1" a="1"/>
  <c r="M634" i="1"/>
  <c r="BD633" i="1" a="1"/>
  <c r="BD633" i="1"/>
  <c r="BC633" i="1" a="1"/>
  <c r="BC633" i="1"/>
  <c r="T633" i="1" a="1"/>
  <c r="T633" i="1"/>
  <c r="S633" i="1" a="1"/>
  <c r="S633" i="1"/>
  <c r="AN633" i="1"/>
  <c r="BD632" i="1" a="1"/>
  <c r="BD632" i="1"/>
  <c r="BC632" i="1" a="1"/>
  <c r="BC632" i="1"/>
  <c r="T632" i="1" a="1"/>
  <c r="T632" i="1"/>
  <c r="S632" i="1" a="1"/>
  <c r="S632" i="1"/>
  <c r="N632" i="1" a="1"/>
  <c r="N632" i="1"/>
  <c r="AN632" i="1" s="1"/>
  <c r="M632" i="1" a="1"/>
  <c r="M632" i="1"/>
  <c r="BD631" i="1" a="1"/>
  <c r="BD631" i="1"/>
  <c r="BC631" i="1" a="1"/>
  <c r="BC631" i="1"/>
  <c r="T631" i="1" a="1"/>
  <c r="T631" i="1"/>
  <c r="S631" i="1" a="1"/>
  <c r="S631" i="1"/>
  <c r="AN631" i="1"/>
  <c r="BD630" i="1" a="1"/>
  <c r="BD630" i="1"/>
  <c r="BC630" i="1" a="1"/>
  <c r="BC630" i="1"/>
  <c r="T630" i="1" a="1"/>
  <c r="T630" i="1"/>
  <c r="S630" i="1" a="1"/>
  <c r="S630" i="1"/>
  <c r="AN630" i="1"/>
  <c r="BD629" i="1" a="1"/>
  <c r="BD629" i="1"/>
  <c r="BC629" i="1" a="1"/>
  <c r="BC629" i="1"/>
  <c r="T629" i="1" a="1"/>
  <c r="T629" i="1"/>
  <c r="S629" i="1" a="1"/>
  <c r="S629" i="1"/>
  <c r="AN629" i="1"/>
  <c r="BD628" i="1" a="1"/>
  <c r="BD628" i="1"/>
  <c r="BC628" i="1" a="1"/>
  <c r="BC628" i="1"/>
  <c r="T628" i="1" a="1"/>
  <c r="T628" i="1"/>
  <c r="S628" i="1" a="1"/>
  <c r="S628" i="1"/>
  <c r="AN628" i="1"/>
  <c r="BD627" i="1" a="1"/>
  <c r="BD627" i="1"/>
  <c r="BC627" i="1" a="1"/>
  <c r="BC627" i="1"/>
  <c r="T627" i="1" a="1"/>
  <c r="T627" i="1" s="1"/>
  <c r="D610" i="11" s="1"/>
  <c r="S627" i="1" a="1"/>
  <c r="S627" i="1"/>
  <c r="N627" i="1" a="1"/>
  <c r="N627" i="1" s="1"/>
  <c r="AN627" i="1" s="1"/>
  <c r="M627" i="1" a="1"/>
  <c r="M627" i="1" s="1"/>
  <c r="G610" i="11" s="1"/>
  <c r="BD626" i="1" a="1"/>
  <c r="BD626" i="1"/>
  <c r="BC626" i="1" a="1"/>
  <c r="BC626" i="1" s="1"/>
  <c r="T626" i="1" a="1"/>
  <c r="T626" i="1" s="1"/>
  <c r="D609" i="11" s="1"/>
  <c r="S626" i="1" a="1"/>
  <c r="S626" i="1" s="1"/>
  <c r="C609" i="11" s="1"/>
  <c r="N626" i="1" a="1"/>
  <c r="N626" i="1" s="1"/>
  <c r="AN626" i="1" s="1"/>
  <c r="M626" i="1" a="1"/>
  <c r="M626" i="1" s="1"/>
  <c r="G609" i="11" s="1"/>
  <c r="BD625" i="1" a="1"/>
  <c r="BD625" i="1" s="1"/>
  <c r="BC625" i="1" a="1"/>
  <c r="BC625" i="1"/>
  <c r="T625" i="1" a="1"/>
  <c r="T625" i="1" s="1"/>
  <c r="D608" i="11" s="1"/>
  <c r="S625" i="1" a="1"/>
  <c r="S625" i="1" s="1"/>
  <c r="C608" i="11" s="1"/>
  <c r="N625" i="1" a="1"/>
  <c r="N625" i="1" s="1"/>
  <c r="AN625" i="1" s="1"/>
  <c r="M625" i="1" a="1"/>
  <c r="M625" i="1" s="1"/>
  <c r="G608" i="11" s="1"/>
  <c r="BD624" i="1" a="1"/>
  <c r="BD624" i="1" s="1"/>
  <c r="BC624" i="1" a="1"/>
  <c r="BC624" i="1" s="1"/>
  <c r="T624" i="1" a="1"/>
  <c r="T624" i="1" s="1"/>
  <c r="D607" i="11" s="1"/>
  <c r="S624" i="1" a="1"/>
  <c r="S624" i="1" s="1"/>
  <c r="C607" i="11" s="1"/>
  <c r="N624" i="1" a="1"/>
  <c r="N624" i="1" s="1"/>
  <c r="AN624" i="1" s="1"/>
  <c r="M624" i="1" a="1"/>
  <c r="M624" i="1" s="1"/>
  <c r="G607" i="11" s="1"/>
  <c r="BD623" i="1" a="1"/>
  <c r="BD623" i="1" s="1"/>
  <c r="BC623" i="1" a="1"/>
  <c r="BC623" i="1" s="1"/>
  <c r="T623" i="1" a="1"/>
  <c r="T623" i="1" s="1"/>
  <c r="D606" i="11" s="1"/>
  <c r="S623" i="1" a="1"/>
  <c r="S623" i="1" s="1"/>
  <c r="C606" i="11" s="1"/>
  <c r="AN623" i="1"/>
  <c r="AM623" i="1"/>
  <c r="BD622" i="1" a="1"/>
  <c r="BD622" i="1" s="1"/>
  <c r="BC622" i="1" a="1"/>
  <c r="BC622" i="1" s="1"/>
  <c r="T622" i="1" a="1"/>
  <c r="T622" i="1" s="1"/>
  <c r="D605" i="11" s="1"/>
  <c r="S622" i="1" a="1"/>
  <c r="S622" i="1" s="1"/>
  <c r="C605" i="11" s="1"/>
  <c r="N622" i="1" a="1"/>
  <c r="N622" i="1" s="1"/>
  <c r="AN622" i="1" s="1"/>
  <c r="M622" i="1" a="1"/>
  <c r="M622" i="1" s="1"/>
  <c r="G605" i="11" s="1"/>
  <c r="BD621" i="1" a="1"/>
  <c r="BD621" i="1" s="1"/>
  <c r="BC621" i="1" a="1"/>
  <c r="BC621" i="1" s="1"/>
  <c r="T621" i="1" a="1"/>
  <c r="T621" i="1"/>
  <c r="S621" i="1" a="1"/>
  <c r="S621" i="1" s="1"/>
  <c r="C604" i="11" s="1"/>
  <c r="BD620" i="1" a="1"/>
  <c r="BD620" i="1" s="1"/>
  <c r="BC620" i="1" a="1"/>
  <c r="BC620" i="1" s="1"/>
  <c r="T620" i="1" a="1"/>
  <c r="T620" i="1" s="1"/>
  <c r="D603" i="11" s="1"/>
  <c r="S620" i="1" a="1"/>
  <c r="S620" i="1" s="1"/>
  <c r="C603" i="11" s="1"/>
  <c r="BD619" i="1" a="1"/>
  <c r="BD619" i="1" s="1"/>
  <c r="BC619" i="1" a="1"/>
  <c r="BC619" i="1" s="1"/>
  <c r="T619" i="1" a="1"/>
  <c r="T619" i="1" s="1"/>
  <c r="D602" i="11" s="1"/>
  <c r="S619" i="1" a="1"/>
  <c r="S619" i="1" s="1"/>
  <c r="C602" i="11" s="1"/>
  <c r="BD618" i="1" a="1"/>
  <c r="BD618" i="1" s="1"/>
  <c r="BC618" i="1" a="1"/>
  <c r="BC618" i="1" s="1"/>
  <c r="T618" i="1" a="1"/>
  <c r="T618" i="1" s="1"/>
  <c r="D601" i="11" s="1"/>
  <c r="S618" i="1" a="1"/>
  <c r="S618" i="1" s="1"/>
  <c r="C601" i="11" s="1"/>
  <c r="BD617" i="1" a="1"/>
  <c r="BD617" i="1" s="1"/>
  <c r="BC617" i="1" a="1"/>
  <c r="BC617" i="1" s="1"/>
  <c r="T617" i="1" a="1"/>
  <c r="T617" i="1" s="1"/>
  <c r="S617" i="1" a="1"/>
  <c r="S617" i="1" s="1"/>
  <c r="BD616" i="1" a="1"/>
  <c r="BD616" i="1" s="1"/>
  <c r="BC616" i="1" a="1"/>
  <c r="BC616" i="1" s="1"/>
  <c r="T616" i="1" a="1"/>
  <c r="T616" i="1" s="1"/>
  <c r="S616" i="1" a="1"/>
  <c r="S616" i="1" s="1"/>
  <c r="BD615" i="1" a="1"/>
  <c r="BD615" i="1" s="1"/>
  <c r="BC615" i="1" a="1"/>
  <c r="BC615" i="1" s="1"/>
  <c r="T615" i="1" a="1"/>
  <c r="T615" i="1" s="1"/>
  <c r="S615" i="1" a="1"/>
  <c r="S615" i="1" s="1"/>
  <c r="BD614" i="1" a="1"/>
  <c r="BD614" i="1" s="1"/>
  <c r="BC614" i="1" a="1"/>
  <c r="BC614" i="1"/>
  <c r="T614" i="1" a="1"/>
  <c r="T614" i="1" s="1"/>
  <c r="S614" i="1" a="1"/>
  <c r="S614" i="1" s="1"/>
  <c r="BD613" i="1" a="1"/>
  <c r="BD613" i="1" s="1"/>
  <c r="BC613" i="1" a="1"/>
  <c r="BC613" i="1" s="1"/>
  <c r="T613" i="1" a="1"/>
  <c r="T613" i="1" s="1"/>
  <c r="S613" i="1" a="1"/>
  <c r="S613" i="1" s="1"/>
  <c r="BD612" i="1" a="1"/>
  <c r="BD612" i="1" s="1"/>
  <c r="BC612" i="1" a="1"/>
  <c r="BC612" i="1" s="1"/>
  <c r="T612" i="1" a="1"/>
  <c r="T612" i="1" s="1"/>
  <c r="S612" i="1" a="1"/>
  <c r="S612" i="1" s="1"/>
  <c r="BD611" i="1" a="1"/>
  <c r="BD611" i="1" s="1"/>
  <c r="BC611" i="1" a="1"/>
  <c r="BC611" i="1" s="1"/>
  <c r="T611" i="1" a="1"/>
  <c r="T611" i="1" s="1"/>
  <c r="S611" i="1" a="1"/>
  <c r="S611" i="1" s="1"/>
  <c r="BD610" i="1" a="1"/>
  <c r="BD610" i="1" s="1"/>
  <c r="BC610" i="1" a="1"/>
  <c r="BC610" i="1" s="1"/>
  <c r="T610" i="1" a="1"/>
  <c r="T610" i="1" s="1"/>
  <c r="S610" i="1" a="1"/>
  <c r="S610" i="1" s="1"/>
  <c r="BD609" i="1" a="1"/>
  <c r="BD609" i="1" s="1"/>
  <c r="BC609" i="1" a="1"/>
  <c r="BC609" i="1" s="1"/>
  <c r="T609" i="1" a="1"/>
  <c r="T609" i="1" s="1"/>
  <c r="S609" i="1" a="1"/>
  <c r="S609" i="1" s="1"/>
  <c r="BD608" i="1" a="1"/>
  <c r="BD608" i="1" s="1"/>
  <c r="BC608" i="1" a="1"/>
  <c r="BC608" i="1" s="1"/>
  <c r="T608" i="1" a="1"/>
  <c r="T608" i="1" s="1"/>
  <c r="S608" i="1" a="1"/>
  <c r="S608" i="1" s="1"/>
  <c r="BD607" i="1" a="1"/>
  <c r="BD607" i="1" s="1"/>
  <c r="BC607" i="1" a="1"/>
  <c r="BC607" i="1" s="1"/>
  <c r="T607" i="1" a="1"/>
  <c r="T607" i="1" s="1"/>
  <c r="S607" i="1" a="1"/>
  <c r="S607" i="1" s="1"/>
  <c r="BD606" i="1" a="1"/>
  <c r="BD606" i="1" s="1"/>
  <c r="BC606" i="1" a="1"/>
  <c r="BC606" i="1" s="1"/>
  <c r="T606" i="1" a="1"/>
  <c r="T606" i="1" s="1"/>
  <c r="S606" i="1" a="1"/>
  <c r="S606" i="1" s="1"/>
  <c r="BD605" i="1" a="1"/>
  <c r="BD605" i="1" s="1"/>
  <c r="BC605" i="1" a="1"/>
  <c r="BC605" i="1" s="1"/>
  <c r="T605" i="1" a="1"/>
  <c r="T605" i="1" s="1"/>
  <c r="S605" i="1" a="1"/>
  <c r="S605" i="1" s="1"/>
  <c r="BD604" i="1" a="1"/>
  <c r="BD604" i="1" s="1"/>
  <c r="BC604" i="1" a="1"/>
  <c r="BC604" i="1" s="1"/>
  <c r="T604" i="1" a="1"/>
  <c r="T604" i="1" s="1"/>
  <c r="S604" i="1" a="1"/>
  <c r="S604" i="1" s="1"/>
  <c r="BD603" i="1" a="1"/>
  <c r="BD603" i="1" s="1"/>
  <c r="BC603" i="1" a="1"/>
  <c r="BC603" i="1" s="1"/>
  <c r="T603" i="1" a="1"/>
  <c r="T603" i="1" s="1"/>
  <c r="S603" i="1" a="1"/>
  <c r="S603" i="1" s="1"/>
  <c r="BD602" i="1" a="1"/>
  <c r="BD602" i="1" s="1"/>
  <c r="BC602" i="1" a="1"/>
  <c r="BC602" i="1" s="1"/>
  <c r="T602" i="1" a="1"/>
  <c r="T602" i="1" s="1"/>
  <c r="S602" i="1" a="1"/>
  <c r="S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 s="1"/>
  <c r="AY613" i="1"/>
  <c r="BF613" i="1"/>
  <c r="BR613" i="1"/>
  <c r="BS613" i="1"/>
  <c r="A614" i="1"/>
  <c r="G614" i="1"/>
  <c r="AI614" i="1"/>
  <c r="AJ614" i="1" s="1"/>
  <c r="AY614" i="1"/>
  <c r="BF614" i="1"/>
  <c r="BR614" i="1"/>
  <c r="BS614" i="1"/>
  <c r="A615" i="1"/>
  <c r="G615" i="1"/>
  <c r="AI615" i="1"/>
  <c r="AJ615" i="1" s="1"/>
  <c r="AY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 s="1"/>
  <c r="AY617" i="1"/>
  <c r="BF617" i="1"/>
  <c r="BR617" i="1"/>
  <c r="BS617" i="1"/>
  <c r="A618" i="1"/>
  <c r="G618" i="1"/>
  <c r="AI618" i="1"/>
  <c r="AJ618" i="1" s="1"/>
  <c r="AY618" i="1"/>
  <c r="BF618" i="1"/>
  <c r="BR618" i="1"/>
  <c r="BS618" i="1"/>
  <c r="A619" i="1"/>
  <c r="G619" i="1"/>
  <c r="AI619" i="1"/>
  <c r="AJ619" i="1" s="1"/>
  <c r="AY619" i="1"/>
  <c r="BF619" i="1"/>
  <c r="BR619" i="1"/>
  <c r="BS619" i="1"/>
  <c r="A620" i="1"/>
  <c r="G620" i="1"/>
  <c r="AI620" i="1"/>
  <c r="AJ620" i="1" s="1"/>
  <c r="AY620" i="1"/>
  <c r="BF620" i="1"/>
  <c r="BR620" i="1"/>
  <c r="BS620" i="1"/>
  <c r="A621" i="1"/>
  <c r="G621" i="1"/>
  <c r="AI621" i="1"/>
  <c r="AJ621" i="1" s="1"/>
  <c r="AY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 s="1"/>
  <c r="AY623" i="1"/>
  <c r="BF623" i="1"/>
  <c r="BR623" i="1"/>
  <c r="BS623" i="1"/>
  <c r="A624" i="1"/>
  <c r="G624" i="1"/>
  <c r="AI624" i="1"/>
  <c r="AJ624" i="1" s="1"/>
  <c r="AY624" i="1"/>
  <c r="BB624" i="1"/>
  <c r="BF624" i="1"/>
  <c r="BR624" i="1"/>
  <c r="BS624" i="1"/>
  <c r="A625" i="1"/>
  <c r="G625" i="1"/>
  <c r="AI625" i="1"/>
  <c r="AJ625" i="1" s="1"/>
  <c r="AY625" i="1"/>
  <c r="BB625" i="1"/>
  <c r="BF625" i="1"/>
  <c r="BR625" i="1"/>
  <c r="BS625" i="1"/>
  <c r="A626" i="1"/>
  <c r="G626" i="1"/>
  <c r="AI626" i="1"/>
  <c r="AJ626" i="1" s="1"/>
  <c r="AY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/>
  <c r="AY628" i="1"/>
  <c r="BB628" i="1"/>
  <c r="BF628" i="1"/>
  <c r="BR628" i="1"/>
  <c r="BS628" i="1"/>
  <c r="A629" i="1"/>
  <c r="G629" i="1"/>
  <c r="AI629" i="1"/>
  <c r="AJ629" i="1"/>
  <c r="AY629" i="1"/>
  <c r="BB629" i="1"/>
  <c r="BF629" i="1"/>
  <c r="BR629" i="1"/>
  <c r="BS629" i="1"/>
  <c r="A630" i="1"/>
  <c r="G630" i="1"/>
  <c r="AI630" i="1"/>
  <c r="AJ630" i="1"/>
  <c r="AY630" i="1"/>
  <c r="BB630" i="1"/>
  <c r="BF630" i="1"/>
  <c r="BR630" i="1"/>
  <c r="BS630" i="1"/>
  <c r="A631" i="1"/>
  <c r="G631" i="1"/>
  <c r="AI631" i="1"/>
  <c r="AJ631" i="1"/>
  <c r="AY631" i="1"/>
  <c r="BB631" i="1"/>
  <c r="BF631" i="1"/>
  <c r="BR631" i="1"/>
  <c r="BS631" i="1"/>
  <c r="A632" i="1"/>
  <c r="G632" i="1"/>
  <c r="AI632" i="1"/>
  <c r="AJ632" i="1"/>
  <c r="AY632" i="1"/>
  <c r="BB632" i="1"/>
  <c r="BF632" i="1"/>
  <c r="BR632" i="1"/>
  <c r="BS632" i="1"/>
  <c r="A633" i="1"/>
  <c r="G633" i="1"/>
  <c r="AI633" i="1"/>
  <c r="AJ633" i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87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D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C610" i="11"/>
  <c r="E610" i="11"/>
  <c r="F610" i="11"/>
  <c r="H610" i="11"/>
  <c r="I610" i="11"/>
  <c r="J610" i="11"/>
  <c r="K610" i="11"/>
  <c r="M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M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M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M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M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M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M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M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M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M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M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M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M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M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M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M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M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M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M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M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M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M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M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M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M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M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M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26" i="1" l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612" i="12"/>
  <c r="E614" i="12"/>
  <c r="D598" i="11"/>
  <c r="C599" i="11"/>
  <c r="D615" i="12"/>
  <c r="BB582" i="1"/>
  <c r="BB575" i="1"/>
  <c r="BB621" i="1"/>
  <c r="BB619" i="1"/>
  <c r="BB610" i="1"/>
  <c r="BB606" i="1"/>
  <c r="D611" i="12"/>
  <c r="C595" i="11"/>
  <c r="E613" i="12"/>
  <c r="D597" i="11"/>
  <c r="D616" i="12"/>
  <c r="C600" i="11"/>
  <c r="D608" i="12"/>
  <c r="C592" i="11"/>
  <c r="E612" i="12"/>
  <c r="D596" i="11"/>
  <c r="D614" i="12"/>
  <c r="C598" i="11"/>
  <c r="D600" i="11"/>
  <c r="E616" i="12"/>
  <c r="D602" i="12"/>
  <c r="C586" i="11"/>
  <c r="E610" i="12"/>
  <c r="D594" i="11"/>
  <c r="D613" i="12"/>
  <c r="C597" i="11"/>
  <c r="E615" i="12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604" i="11" l="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<sst xmlns="http://schemas.openxmlformats.org/spreadsheetml/2006/main" count="13068" uniqueCount="1877">
  <si>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</si>
  <si>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</si>
  <si>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</si>
  <si>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</si>
  <si>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</si>
  <si>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</si>
  <si>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</si>
  <si>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</si>
  <si>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</si>
  <si>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</si>
  <si>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</si>
  <si>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</si>
  <si>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</si>
  <si>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</si>
  <si>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</si>
  <si>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</si>
  <si>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</si>
  <si>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</si>
  <si>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</si>
  <si>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</si>
  <si>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</si>
  <si>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</si>
  <si>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</si>
  <si>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</si>
  <si>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</si>
  <si>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</si>
  <si>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</si>
  <si>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</si>
  <si>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</si>
  <si>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</si>
  <si>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</si>
  <si>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</si>
  <si>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</si>
  <si>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</si>
  <si>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</si>
  <si>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</si>
  <si>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</si>
  <si>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</si>
  <si>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</si>
  <si>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</si>
  <si>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</si>
  <si>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</si>
  <si>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</si>
  <si>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</si>
  <si>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</si>
  <si>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</si>
  <si>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</si>
  <si>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</si>
  <si>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</si>
  <si>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</si>
  <si>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</si>
  <si>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</si>
  <si>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</si>
  <si>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</si>
  <si>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</si>
  <si>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</si>
  <si>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</si>
  <si>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</si>
  <si>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</si>
  <si>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</si>
  <si>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</si>
  <si>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</si>
  <si>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</si>
  <si>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</si>
  <si>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</si>
  <si>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</si>
  <si>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</si>
  <si>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</si>
  <si>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</si>
  <si>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</si>
  <si>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</si>
  <si>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</si>
  <si>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</si>
  <si>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</si>
  <si>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</si>
  <si>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</si>
  <si>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</si>
  <si>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</si>
  <si>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</si>
  <si>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</si>
  <si>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</si>
  <si>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</si>
  <si>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</si>
  <si>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</si>
  <si>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</si>
  <si>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</si>
  <si>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</si>
  <si>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</si>
  <si>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</si>
  <si>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</si>
  <si>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</si>
  <si>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</si>
  <si>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</si>
  <si>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</si>
  <si>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</si>
  <si>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</si>
  <si>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</si>
  <si>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</si>
  <si>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</si>
  <si>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</si>
  <si>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</si>
  <si>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</si>
  <si>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</si>
  <si>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</si>
  <si>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</si>
  <si>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</si>
  <si>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</si>
  <si>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</si>
  <si>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</si>
  <si>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</si>
  <si>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</si>
  <si>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</si>
  <si>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</si>
  <si>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</si>
  <si>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</si>
  <si>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</si>
  <si>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</si>
  <si>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</si>
  <si>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</si>
  <si>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</si>
  <si>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</si>
  <si>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</si>
  <si>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</si>
  <si>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</si>
  <si>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</si>
  <si>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</si>
  <si>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</si>
  <si>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</si>
  <si>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</si>
  <si>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</si>
  <si>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</si>
  <si>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</si>
  <si>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</si>
  <si>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</si>
  <si>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</si>
  <si>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</si>
  <si>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</si>
  <si>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</si>
  <si>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</si>
  <si>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</si>
  <si>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</si>
  <si>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</si>
  <si>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</si>
  <si>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</si>
  <si>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</si>
  <si>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</si>
  <si>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</si>
  <si>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</si>
  <si>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</si>
  <si>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</si>
  <si>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</si>
  <si>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</si>
  <si>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</si>
  <si>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</si>
  <si>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</si>
  <si>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</si>
  <si>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</si>
  <si>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</si>
  <si>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</si>
  <si>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</si>
  <si>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</si>
  <si>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</si>
  <si>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</si>
  <si>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</si>
  <si>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</si>
  <si>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</si>
  <si>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</si>
  <si>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</si>
  <si>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</si>
  <si>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</si>
  <si>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</si>
  <si>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</si>
  <si>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</si>
  <si>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</si>
  <si>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</si>
  <si>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</si>
  <si>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</si>
  <si>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</si>
  <si>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</si>
  <si>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</si>
  <si>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</si>
  <si>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</si>
  <si>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</si>
  <si>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</si>
  <si>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</si>
  <si>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</si>
  <si>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</si>
  <si>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</si>
  <si>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</si>
  <si>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</si>
  <si>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</si>
  <si>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</si>
  <si>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</si>
  <si>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</si>
  <si>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</si>
  <si>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</si>
  <si>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</si>
  <si>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</si>
  <si>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</si>
  <si>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</si>
  <si>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</si>
  <si>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</si>
  <si>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</si>
  <si>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</si>
  <si>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</si>
  <si>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</si>
  <si>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</si>
  <si>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</si>
  <si>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</si>
  <si>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</si>
  <si>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</si>
  <si>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</si>
  <si>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</si>
  <si>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</si>
  <si>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</si>
  <si>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</si>
  <si>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</si>
  <si>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</si>
  <si>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</si>
  <si>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</si>
  <si>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</si>
  <si>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</si>
  <si>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</si>
  <si>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</si>
  <si>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</si>
  <si>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</si>
  <si>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</si>
  <si>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</si>
  <si>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</si>
  <si>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</si>
  <si>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</si>
  <si>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</si>
  <si>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</si>
  <si>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</si>
  <si>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</si>
  <si>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</si>
  <si>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</si>
  <si>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</si>
  <si>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</si>
  <si>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</si>
  <si>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</si>
  <si>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</si>
  <si>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</si>
  <si>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</si>
  <si>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</si>
  <si>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</si>
  <si>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</si>
  <si>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</si>
  <si>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</si>
  <si>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</si>
  <si>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</si>
  <si>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</si>
  <si>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</si>
  <si>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</si>
  <si>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</si>
  <si>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</si>
  <si>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</si>
  <si>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</si>
  <si>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</si>
  <si>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</si>
  <si>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</si>
  <si>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</si>
  <si>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</si>
  <si>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</si>
  <si>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</si>
  <si>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</si>
  <si>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</si>
  <si>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</si>
  <si>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</si>
  <si>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</si>
  <si>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</si>
  <si>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</si>
  <si>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</si>
  <si>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</si>
  <si>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</si>
  <si>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</si>
  <si>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</si>
  <si>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</si>
  <si>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</si>
  <si>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</si>
  <si>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</si>
  <si>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</si>
  <si>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</si>
  <si>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</si>
  <si>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</si>
  <si>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</si>
  <si>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</si>
  <si>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</si>
  <si>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</si>
  <si>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</si>
  <si>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</si>
  <si>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</si>
  <si>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</si>
  <si>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</si>
  <si>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</si>
  <si>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</si>
  <si>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</si>
  <si>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</si>
  <si>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</si>
  <si>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</si>
  <si>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</si>
  <si>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</si>
  <si>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</si>
  <si>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</si>
  <si>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</si>
  <si>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</si>
  <si>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</si>
  <si>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</si>
  <si>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</si>
  <si>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</si>
  <si>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</si>
  <si>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</si>
  <si>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</si>
  <si>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</si>
  <si>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</si>
  <si>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</si>
  <si>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</si>
  <si>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</si>
  <si>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</si>
  <si>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</si>
  <si>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</si>
  <si>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</si>
  <si>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</si>
  <si>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</si>
  <si>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</si>
  <si>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</si>
  <si>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</si>
  <si>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</si>
  <si>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</si>
  <si>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</si>
  <si>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</si>
  <si>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</si>
  <si>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</si>
  <si>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</si>
  <si>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</si>
  <si>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</si>
  <si>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</si>
  <si>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</si>
  <si>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</si>
  <si>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</si>
  <si>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</si>
  <si>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</si>
  <si>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</si>
  <si>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</si>
  <si>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</si>
  <si>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</si>
  <si>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</si>
  <si>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</si>
  <si>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</si>
  <si>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</si>
  <si>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</si>
  <si>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</si>
  <si>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</si>
  <si>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</si>
  <si>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</si>
  <si>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</si>
  <si>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</si>
  <si>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</si>
  <si>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</si>
  <si>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</si>
  <si>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</si>
  <si>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</si>
  <si>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</si>
  <si>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</si>
  <si>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</si>
  <si>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</si>
  <si>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</si>
  <si>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</si>
  <si>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</si>
  <si>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</si>
  <si>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</si>
  <si>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</si>
  <si>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</si>
  <si>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</si>
  <si>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</si>
  <si>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</si>
  <si>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</si>
  <si>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</si>
  <si>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</si>
  <si>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</si>
  <si>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</si>
  <si>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</si>
  <si>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</si>
  <si>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</si>
  <si>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</si>
  <si>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</si>
  <si>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</si>
  <si>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</si>
  <si>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</si>
  <si>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</si>
  <si>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</si>
  <si>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</si>
  <si>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</si>
  <si>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</si>
  <si>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</si>
  <si>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</si>
  <si>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</si>
  <si>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</si>
  <si>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</si>
  <si>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</si>
  <si>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</si>
  <si>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</si>
  <si>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</si>
  <si>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</si>
  <si>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</si>
  <si>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</si>
  <si>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</si>
  <si>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</si>
  <si>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</si>
  <si>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</si>
  <si>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</si>
  <si>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</si>
  <si>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</si>
  <si>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</si>
  <si>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</si>
  <si>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</si>
  <si>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</si>
  <si>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</si>
  <si>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</si>
  <si>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</si>
  <si>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</si>
  <si>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</si>
  <si>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</si>
  <si>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</si>
  <si>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</si>
  <si>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</si>
  <si>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</si>
  <si>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</si>
  <si>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</si>
  <si>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</si>
  <si>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</si>
  <si>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</si>
  <si>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</si>
  <si>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</si>
  <si>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</si>
  <si>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</si>
  <si>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</si>
  <si>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</si>
  <si>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</si>
  <si>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</si>
  <si>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</si>
  <si>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</si>
  <si>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</si>
  <si>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</si>
  <si>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</si>
  <si>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</si>
  <si>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</si>
  <si>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</si>
  <si>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</si>
  <si>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</si>
  <si>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</si>
  <si>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</si>
  <si>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</si>
  <si>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</si>
  <si>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</si>
  <si>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</si>
  <si>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</si>
  <si>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</si>
  <si>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</si>
  <si>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</si>
  <si>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</si>
  <si>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</si>
  <si>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</si>
  <si>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</si>
  <si>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</si>
  <si>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</si>
  <si>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</si>
  <si>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</si>
  <si>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</si>
  <si>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</si>
  <si>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</si>
  <si>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</si>
  <si>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</si>
  <si>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</si>
  <si>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</si>
  <si>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</si>
  <si>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</si>
  <si>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</si>
  <si>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</si>
  <si>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</si>
  <si>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</si>
  <si>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</si>
  <si>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</si>
  <si>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</si>
  <si>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</si>
  <si>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</si>
  <si>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</si>
  <si>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</si>
  <si>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</si>
  <si>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</si>
  <si>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</si>
  <si>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</si>
  <si>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</si>
  <si>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</si>
  <si>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</si>
  <si>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</si>
  <si>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</si>
  <si>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</si>
  <si>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</si>
  <si>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</si>
  <si>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</si>
  <si>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</si>
  <si>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</si>
  <si>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</si>
  <si>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</si>
  <si>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</si>
  <si>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</si>
  <si>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</si>
  <si>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</si>
  <si>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</si>
  <si>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</si>
  <si>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</si>
  <si>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</si>
  <si>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</si>
  <si>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</si>
  <si>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</si>
  <si>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</si>
  <si>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</si>
  <si>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</si>
  <si>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</si>
  <si>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</si>
  <si>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</si>
  <si>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</si>
  <si>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</si>
  <si>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</si>
  <si>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</si>
  <si>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</si>
  <si>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</si>
  <si>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</si>
  <si>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</si>
  <si>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</si>
  <si>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</si>
  <si>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</si>
  <si>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</si>
  <si>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</si>
  <si>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</si>
  <si>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</si>
  <si>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</si>
  <si>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</si>
  <si>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</si>
  <si>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</si>
  <si>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</si>
  <si>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</si>
  <si>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</si>
  <si>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</si>
  <si>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</si>
  <si>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</si>
  <si>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</si>
  <si>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</si>
  <si>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</si>
  <si>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</si>
  <si>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</si>
  <si>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</si>
  <si>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</si>
  <si>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</si>
  <si>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</si>
  <si>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</si>
  <si>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</si>
  <si>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</si>
  <si>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</si>
  <si>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</si>
  <si>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</si>
  <si>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</si>
  <si>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</si>
  <si>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</si>
  <si>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</si>
  <si>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</si>
  <si>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</si>
  <si>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</si>
  <si>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</si>
  <si>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</si>
  <si>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</si>
  <si>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</si>
  <si>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</si>
  <si>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</si>
  <si>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</si>
  <si>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</si>
  <si>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</si>
  <si>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</si>
  <si>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</si>
  <si>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</si>
  <si>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</si>
  <si>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</si>
  <si>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</si>
  <si>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</si>
  <si>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</si>
  <si>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</si>
  <si>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</si>
  <si>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</si>
  <si>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</si>
  <si>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</si>
  <si>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</si>
  <si>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</si>
  <si>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</si>
  <si>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</si>
  <si>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</si>
  <si>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</si>
  <si>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</si>
  <si>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</si>
  <si>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</si>
  <si>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</si>
  <si>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</si>
  <si>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</si>
  <si>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</si>
  <si>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</si>
  <si>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</si>
  <si>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</si>
  <si>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</si>
  <si>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</si>
  <si>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</si>
  <si>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</si>
  <si>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</si>
  <si>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</si>
  <si>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</si>
  <si>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</si>
  <si>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</si>
  <si>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</si>
  <si>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</si>
  <si>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</si>
  <si>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</si>
  <si>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</si>
  <si>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</si>
  <si>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</si>
  <si>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</si>
  <si>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</si>
  <si>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</si>
  <si>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</si>
  <si>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</si>
  <si>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</si>
  <si>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</si>
  <si>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</si>
  <si>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</si>
  <si>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</si>
  <si>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</si>
  <si>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</si>
  <si>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</si>
  <si>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</si>
  <si>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</si>
  <si>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</si>
  <si>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</si>
  <si>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</si>
  <si>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</si>
  <si>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</si>
  <si>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</si>
  <si>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</si>
  <si>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</si>
  <si>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</si>
  <si>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</si>
  <si>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</si>
  <si>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</si>
  <si>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</si>
  <si>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</si>
  <si>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</si>
  <si>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</si>
  <si>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</si>
  <si>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</si>
  <si>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</si>
  <si>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</si>
  <si>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</si>
  <si>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</si>
  <si>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</si>
  <si>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</si>
  <si>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</si>
  <si>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</si>
  <si>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</si>
  <si>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</si>
  <si>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</si>
  <si>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</si>
  <si>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</si>
  <si>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</si>
  <si>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</si>
  <si>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</si>
  <si>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</si>
  <si>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</si>
  <si>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</si>
  <si>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</si>
  <si>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</si>
  <si>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</si>
  <si>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</si>
  <si>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</si>
  <si>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</si>
  <si>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</si>
  <si>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</si>
  <si>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</si>
  <si>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</si>
  <si>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</si>
  <si>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</si>
  <si>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</si>
  <si>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</si>
  <si>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</si>
  <si>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</si>
  <si>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</si>
  <si>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</si>
  <si>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</si>
  <si>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</si>
  <si>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</si>
  <si>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</si>
  <si>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</si>
  <si>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</si>
  <si>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</si>
  <si>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</si>
  <si>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</si>
  <si>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</si>
  <si>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</si>
  <si>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</si>
  <si>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</si>
  <si>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</si>
  <si>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</si>
  <si>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</si>
  <si>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</si>
  <si>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</si>
  <si>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</si>
  <si>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</si>
  <si>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</si>
  <si>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</si>
  <si>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</si>
  <si>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</si>
  <si>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</si>
  <si>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</si>
  <si>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</si>
  <si>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</si>
  <si>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</si>
  <si>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</si>
  <si>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</si>
  <si>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</si>
  <si>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</si>
  <si>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</si>
  <si>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</si>
  <si>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</si>
  <si>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</si>
  <si>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</si>
  <si>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</si>
  <si>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</si>
  <si>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</si>
  <si>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</si>
  <si>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</si>
  <si>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</si>
  <si>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</si>
  <si>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</si>
  <si>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</si>
  <si>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</si>
  <si>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</si>
  <si>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</si>
  <si>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</si>
  <si>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</si>
  <si>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</si>
  <si>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</si>
  <si>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</si>
  <si>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</si>
  <si>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</si>
  <si>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</si>
  <si>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</si>
  <si>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</si>
  <si>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</si>
  <si>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</si>
  <si>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</si>
  <si>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</si>
  <si>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</si>
  <si>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</si>
  <si>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</si>
  <si>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</si>
  <si>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</si>
  <si>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</si>
  <si>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</si>
  <si>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</si>
  <si>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</si>
  <si>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</si>
  <si>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</si>
  <si>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</si>
  <si>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</si>
  <si>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</si>
  <si>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</si>
  <si>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</si>
  <si>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</si>
  <si>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</si>
  <si>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</si>
  <si>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</si>
  <si>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</si>
  <si>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</si>
  <si>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</si>
  <si>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</si>
  <si>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</si>
  <si>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</si>
  <si>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</si>
  <si>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</si>
  <si>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</si>
  <si>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</si>
  <si>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</si>
  <si>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</si>
  <si>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</si>
  <si>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</si>
  <si>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</si>
  <si>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</si>
  <si>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</si>
  <si>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</si>
  <si>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</si>
  <si>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</si>
  <si>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</si>
  <si>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</si>
  <si>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</si>
  <si>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</si>
  <si>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</si>
  <si>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</si>
  <si>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</si>
  <si>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</si>
  <si>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</si>
  <si>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</si>
  <si>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</si>
  <si>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</si>
  <si>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</si>
  <si>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</si>
  <si>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</si>
  <si>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</si>
  <si>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</si>
  <si>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</si>
  <si>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</si>
  <si>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</si>
  <si>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</si>
  <si>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</si>
  <si>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</si>
  <si>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</si>
  <si>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</si>
  <si>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</si>
  <si>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</si>
  <si>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</si>
  <si>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</si>
  <si>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</si>
  <si>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</si>
  <si>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</si>
  <si>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</si>
  <si>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</si>
  <si>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</si>
  <si>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</si>
  <si>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</si>
  <si>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</si>
  <si>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</si>
  <si>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</si>
  <si>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</si>
  <si>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</si>
  <si>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</si>
  <si>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</si>
  <si>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</si>
  <si>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</si>
  <si>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</si>
  <si>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</si>
  <si>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</si>
  <si>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</si>
  <si>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</si>
  <si>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</si>
  <si>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</si>
  <si>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</si>
  <si>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</si>
  <si>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</si>
  <si>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</si>
  <si>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</si>
  <si>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</si>
  <si>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</si>
  <si>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</si>
  <si>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</si>
  <si>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</si>
  <si>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</si>
  <si>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</si>
  <si>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</si>
  <si>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</si>
  <si>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</si>
  <si>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</si>
  <si>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</si>
  <si>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</si>
  <si>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</si>
  <si>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</si>
  <si>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</si>
  <si>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</si>
  <si>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</si>
  <si>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</si>
  <si>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</si>
  <si>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</si>
  <si>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</si>
  <si>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</si>
  <si>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</si>
  <si>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</si>
  <si>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</si>
  <si>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</si>
  <si>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</si>
  <si>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</si>
  <si>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</si>
  <si>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</si>
  <si>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</si>
  <si>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</si>
  <si>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</si>
  <si>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</si>
  <si>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</si>
  <si>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</si>
  <si>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</si>
  <si>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</si>
  <si>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</si>
  <si>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</si>
  <si>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</si>
  <si>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</si>
  <si>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</si>
  <si>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</si>
  <si>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</si>
  <si>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</si>
  <si>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</si>
  <si>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</si>
  <si>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</si>
  <si>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</si>
  <si>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</si>
  <si>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</si>
  <si>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</si>
  <si>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</si>
  <si>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</si>
  <si>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</si>
  <si>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</si>
  <si>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</si>
  <si>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</si>
  <si>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</si>
  <si>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</si>
  <si>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</si>
  <si>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</si>
  <si>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</si>
  <si>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</si>
  <si>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</si>
  <si>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</si>
  <si>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</si>
  <si>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</si>
  <si>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</si>
  <si>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</si>
  <si>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</si>
  <si>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</si>
  <si>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</si>
  <si>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</si>
  <si>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</si>
  <si>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</si>
  <si>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</si>
  <si>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</si>
  <si>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</si>
  <si>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</si>
  <si>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</si>
  <si>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</si>
  <si>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</si>
  <si>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</si>
  <si>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</si>
  <si>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</si>
  <si>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</si>
  <si>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</si>
  <si>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</si>
  <si>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</si>
  <si>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</si>
  <si>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</si>
  <si>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</si>
  <si>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</si>
  <si>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</si>
  <si>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</si>
  <si>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</si>
  <si>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</si>
  <si>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</si>
  <si>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</si>
  <si>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</si>
  <si>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</si>
  <si>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</si>
  <si>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</si>
  <si>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</si>
  <si>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</si>
  <si>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</si>
  <si>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</si>
  <si>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</si>
  <si>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</si>
  <si>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</si>
  <si>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</si>
  <si>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</si>
  <si>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</si>
  <si>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</si>
  <si>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</si>
  <si>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</si>
  <si>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</si>
  <si>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</si>
  <si>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</si>
  <si>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</si>
  <si>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</si>
  <si>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</si>
  <si>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</si>
  <si>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</si>
  <si>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</si>
  <si>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</si>
  <si>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</si>
  <si>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</si>
  <si>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</si>
  <si>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</si>
  <si>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</si>
  <si>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</si>
  <si>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</si>
  <si>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</si>
  <si>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</si>
  <si>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</si>
  <si>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</si>
  <si>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</si>
  <si>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</si>
  <si>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</si>
  <si>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</si>
  <si>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</si>
  <si>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</si>
  <si>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</si>
  <si>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</si>
  <si>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</si>
  <si>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</si>
  <si>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</si>
  <si>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</si>
  <si>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</si>
  <si>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</si>
  <si>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</si>
  <si>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</si>
  <si>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</si>
  <si>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</si>
  <si>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</si>
  <si>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</si>
  <si>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</si>
  <si>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</si>
  <si>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</si>
  <si>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</si>
  <si>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</si>
  <si>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</si>
  <si>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</si>
  <si>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</si>
  <si>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</si>
  <si>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</si>
  <si>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</si>
  <si>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</si>
  <si>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</si>
  <si>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</si>
  <si>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</si>
  <si>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</si>
  <si>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</si>
  <si>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</si>
  <si>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</si>
  <si>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</si>
  <si>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</si>
  <si>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</si>
  <si>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</si>
  <si>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</si>
  <si>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</si>
  <si>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</si>
  <si>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</si>
  <si>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</si>
  <si>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</si>
  <si>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</si>
  <si>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</si>
  <si>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</si>
  <si>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</si>
  <si>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</si>
  <si>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</si>
  <si>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</si>
  <si>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</si>
  <si>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</si>
  <si>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</si>
  <si>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</si>
  <si>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</si>
  <si>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</si>
  <si>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</si>
  <si>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</si>
  <si>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</si>
  <si>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</si>
  <si>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</si>
  <si>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</si>
  <si>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</si>
  <si>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</si>
  <si>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</si>
  <si>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</si>
  <si>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</si>
  <si>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</si>
  <si>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</si>
  <si>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</si>
  <si>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</si>
  <si>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</si>
  <si>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</si>
  <si>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</si>
  <si>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</si>
  <si>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</si>
  <si>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</si>
  <si>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</si>
  <si>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</si>
  <si>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</si>
  <si>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</si>
  <si>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</si>
  <si>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</si>
  <si>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</si>
  <si>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</si>
  <si>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</si>
  <si>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</si>
  <si>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</si>
  <si>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</si>
  <si>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</si>
  <si>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</si>
  <si>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</si>
  <si>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</si>
  <si>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</si>
  <si>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</si>
  <si>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</si>
  <si>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</si>
  <si>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</si>
  <si>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</si>
  <si>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</si>
  <si>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</si>
  <si>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</si>
  <si>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</si>
  <si>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</si>
  <si>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</si>
  <si>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</si>
  <si>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</si>
  <si>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</si>
  <si>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</si>
  <si>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</si>
  <si>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</si>
  <si>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</si>
  <si>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</si>
  <si>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</si>
  <si>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</si>
  <si>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</si>
  <si>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</si>
  <si>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</si>
  <si>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</si>
  <si>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</si>
  <si>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</si>
  <si>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</si>
  <si>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</si>
  <si>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</si>
  <si>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</si>
  <si>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</si>
  <si>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</si>
  <si>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</si>
  <si>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</si>
  <si>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</si>
  <si>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</si>
  <si>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</si>
  <si>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</si>
  <si>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</si>
  <si>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</si>
  <si>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</si>
  <si>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</si>
  <si>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</si>
  <si>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</si>
  <si>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</si>
  <si>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</si>
  <si>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</si>
  <si>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</si>
  <si>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</si>
  <si>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</si>
  <si>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</si>
  <si>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</si>
  <si>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</si>
  <si>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</si>
  <si>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</si>
  <si>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</si>
  <si>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</si>
  <si>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</si>
  <si>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</si>
  <si>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</si>
  <si>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</si>
  <si>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</si>
  <si>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</si>
  <si>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</si>
  <si>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</si>
  <si>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</si>
  <si>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</si>
  <si>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</si>
  <si>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</si>
  <si>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</si>
  <si>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</si>
  <si>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</si>
  <si>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</si>
  <si>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</si>
  <si>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</si>
  <si>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</si>
  <si>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</si>
  <si>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</si>
  <si>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</si>
  <si>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</si>
  <si>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</si>
  <si>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</si>
  <si>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</si>
  <si>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</si>
  <si>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</si>
  <si>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</si>
  <si>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</si>
  <si>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</si>
  <si>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</si>
  <si>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</si>
  <si>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</si>
  <si>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</si>
  <si>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</si>
  <si>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</si>
  <si>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</si>
  <si>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</si>
  <si>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</si>
  <si>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</si>
  <si>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</si>
  <si>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</si>
  <si>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</si>
  <si>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</si>
  <si>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</si>
  <si>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</si>
  <si>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</si>
  <si>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</si>
  <si>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</si>
  <si>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</si>
  <si>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</si>
  <si>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</si>
  <si>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</si>
  <si>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</si>
  <si>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</si>
  <si>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</si>
  <si>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</si>
  <si>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</si>
  <si>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</si>
  <si>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</si>
  <si>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</si>
  <si>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</si>
  <si>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</si>
  <si>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</si>
  <si>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</si>
  <si>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</si>
  <si>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</si>
  <si>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</si>
  <si>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</si>
  <si>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</si>
  <si>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</si>
  <si>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</si>
  <si>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</si>
  <si>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</si>
  <si>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</si>
  <si>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</si>
  <si>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</si>
  <si>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</si>
  <si>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</si>
  <si>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</si>
  <si>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</si>
  <si>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</si>
  <si>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</si>
  <si>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</si>
  <si>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</si>
  <si>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</si>
  <si>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</si>
  <si>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</si>
  <si>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</si>
  <si>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</si>
  <si>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</si>
  <si>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</si>
  <si>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</si>
  <si>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</si>
  <si>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</si>
  <si>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</si>
  <si>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</si>
  <si>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</si>
  <si>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</si>
  <si>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</si>
  <si>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</si>
  <si>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</si>
  <si>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</si>
  <si>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</si>
  <si>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</si>
  <si>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</si>
  <si>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</si>
  <si>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</si>
  <si>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</si>
  <si>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</si>
  <si>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</si>
  <si>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</si>
  <si>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</si>
  <si>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</si>
  <si>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</si>
  <si>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</si>
  <si>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</si>
  <si>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</si>
  <si>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</si>
  <si>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</si>
  <si>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</si>
  <si>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</si>
  <si>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</si>
  <si>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</si>
  <si>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</si>
  <si>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</si>
  <si>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</si>
  <si>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</si>
  <si>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</si>
  <si>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</si>
  <si>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</si>
  <si>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</si>
  <si>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</si>
  <si>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</si>
  <si>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</si>
  <si>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</si>
  <si>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</si>
  <si>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</si>
  <si>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</si>
  <si>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</si>
  <si>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</si>
  <si>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</si>
  <si>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</si>
  <si>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</si>
  <si>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</si>
  <si>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</si>
  <si>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</si>
  <si>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</si>
  <si>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</si>
  <si>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</si>
  <si>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</si>
  <si>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</si>
  <si>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</si>
  <si>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</si>
  <si>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</si>
  <si>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</si>
  <si>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</si>
  <si>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</si>
  <si>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</si>
  <si>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</si>
  <si>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</si>
  <si>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</si>
  <si>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</si>
  <si>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</si>
  <si>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</si>
  <si>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</si>
  <si>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</si>
  <si>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</si>
  <si>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</si>
  <si>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</si>
  <si>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</si>
  <si>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</si>
  <si>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</si>
  <si>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</si>
  <si>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</si>
  <si>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</si>
  <si>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</si>
  <si>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</si>
  <si>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</si>
  <si>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</si>
  <si>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</si>
  <si>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</si>
  <si>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</si>
  <si>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</si>
  <si>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</si>
  <si>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</si>
  <si>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</si>
  <si>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</si>
  <si>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</si>
  <si>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</si>
  <si>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</si>
  <si>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</si>
  <si>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</si>
  <si>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</si>
  <si>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</si>
  <si>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</si>
  <si>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</si>
  <si>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</si>
  <si>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</si>
  <si>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</si>
  <si>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</si>
  <si>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</si>
  <si>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</si>
  <si>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</si>
  <si>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</si>
  <si>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</si>
  <si>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</si>
  <si>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</si>
  <si>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</si>
  <si>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</si>
  <si>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</si>
  <si>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</si>
  <si>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</si>
  <si>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</si>
  <si>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</si>
  <si>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</si>
  <si>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</si>
  <si>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</si>
  <si>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</si>
  <si>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</si>
  <si>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</si>
  <si>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</si>
  <si>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</si>
  <si>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</si>
  <si>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</si>
  <si>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</si>
  <si>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</si>
  <si>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</si>
  <si>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</si>
  <si>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</si>
  <si>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</si>
  <si>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</si>
  <si>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</si>
  <si>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</si>
  <si>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</si>
  <si>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</si>
  <si>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</si>
  <si>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</si>
  <si>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</si>
  <si>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</si>
  <si>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</si>
  <si>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</si>
  <si>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</si>
  <si>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</si>
  <si>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</si>
  <si>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</si>
  <si>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</si>
  <si>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</si>
  <si>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</si>
  <si>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</si>
  <si>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</si>
  <si>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</si>
  <si>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</si>
  <si>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</si>
  <si>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</si>
  <si>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</si>
  <si>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</si>
  <si>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</si>
  <si>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</si>
  <si>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</si>
  <si>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</si>
  <si>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</si>
  <si>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</si>
  <si>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</si>
  <si>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</si>
  <si>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</si>
  <si>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</si>
  <si>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</si>
  <si>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</si>
  <si>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</si>
  <si>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</si>
  <si>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</si>
  <si>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</si>
  <si>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</si>
  <si>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</si>
  <si>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</si>
  <si>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</si>
  <si>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</si>
  <si>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</si>
  <si>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</si>
  <si>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</si>
  <si>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</si>
  <si>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</si>
  <si>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</si>
  <si>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</si>
  <si>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</si>
  <si>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</si>
  <si>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</si>
  <si>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</si>
  <si>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</si>
  <si>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</si>
  <si>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</si>
  <si>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</si>
  <si>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</si>
  <si>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</si>
  <si>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</si>
  <si>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</si>
  <si>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</si>
  <si>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</si>
  <si>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</si>
  <si>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</si>
  <si>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</si>
  <si>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</si>
  <si>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</si>
  <si>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</si>
  <si>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</si>
  <si>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</si>
  <si>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</si>
  <si>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</si>
  <si>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</si>
  <si>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</si>
  <si>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</si>
  <si>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</si>
  <si>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</si>
  <si>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</si>
  <si>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</si>
  <si>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</si>
  <si>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</si>
  <si>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</si>
  <si>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</si>
  <si>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</si>
  <si>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</si>
  <si>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</si>
  <si>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</si>
  <si>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</si>
  <si>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</si>
  <si>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</si>
  <si>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</si>
  <si>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</si>
  <si>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</si>
  <si>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</si>
  <si>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</si>
  <si>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</si>
  <si>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</si>
  <si>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</si>
  <si>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</si>
  <si>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</si>
  <si>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</si>
  <si>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</si>
  <si>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</si>
  <si>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</si>
  <si>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</si>
  <si>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</si>
  <si>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</si>
  <si>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</si>
  <si>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</si>
  <si>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</si>
  <si>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</si>
  <si>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</si>
  <si>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</si>
  <si>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</si>
  <si>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</si>
  <si>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</si>
  <si>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</si>
  <si>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</si>
  <si>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</si>
  <si>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</si>
  <si>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</si>
  <si>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</si>
  <si>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</si>
  <si>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</si>
  <si>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</si>
  <si>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</si>
  <si>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</si>
  <si>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</si>
  <si>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</si>
  <si>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</si>
  <si>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</si>
  <si>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</si>
  <si>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</si>
  <si>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</si>
  <si>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</si>
  <si>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</si>
  <si>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</si>
  <si>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</si>
  <si>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</si>
  <si>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</si>
  <si>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</si>
  <si>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</si>
  <si>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</si>
  <si>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</si>
  <si>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</si>
  <si>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</si>
  <si>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</si>
  <si>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</si>
  <si>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</si>
  <si>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</si>
  <si>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</si>
  <si>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</si>
  <si>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</si>
  <si>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</si>
  <si>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</si>
  <si>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</si>
  <si>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</si>
  <si>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</si>
  <si>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</si>
  <si>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</si>
  <si>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</si>
  <si>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</si>
  <si>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</si>
  <si>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</si>
  <si>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</si>
  <si>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</si>
  <si>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</si>
  <si>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</si>
  <si>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</si>
  <si>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</si>
  <si>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</si>
  <si>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</si>
  <si>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</si>
  <si>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</si>
  <si>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</si>
  <si>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</si>
  <si>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</si>
  <si>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</si>
  <si>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</si>
  <si>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</si>
  <si>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</si>
  <si>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</si>
  <si>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</si>
  <si>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</si>
  <si>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</si>
  <si>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</si>
  <si>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</si>
  <si>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</si>
  <si>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</si>
  <si>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</si>
  <si>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</si>
  <si>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</si>
  <si>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</si>
  <si>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</si>
  <si>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</si>
  <si>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</si>
  <si>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</si>
  <si>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</si>
  <si>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</si>
  <si>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</si>
  <si>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</si>
  <si>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</si>
  <si>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</si>
  <si>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</si>
  <si>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</si>
  <si>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</si>
  <si>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</si>
  <si>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</si>
  <si>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</si>
  <si>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</si>
  <si>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</si>
  <si>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</si>
  <si>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</si>
  <si>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</si>
  <si>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</si>
  <si>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</si>
  <si>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</si>
  <si>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</si>
  <si>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</si>
  <si>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</si>
  <si>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</si>
  <si>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</si>
  <si>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</si>
  <si>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</si>
  <si>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</si>
  <si>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</si>
  <si>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</si>
  <si>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</si>
  <si>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</si>
  <si>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</si>
  <si>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</si>
  <si>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</si>
  <si>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</si>
  <si>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</si>
  <si>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</si>
  <si>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</si>
  <si>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</si>
  <si>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</si>
  <si>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</si>
  <si>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</si>
  <si>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</si>
  <si>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</si>
  <si>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</si>
  <si>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</si>
  <si>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</si>
  <si>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</si>
  <si>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</si>
  <si>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</si>
  <si>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</si>
  <si>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</si>
  <si>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</si>
  <si>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</si>
  <si>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</si>
  <si>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</si>
  <si>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</si>
  <si>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</si>
  <si>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</si>
  <si>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</si>
  <si>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</si>
  <si>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</si>
  <si>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</si>
  <si>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</si>
  <si>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</si>
  <si>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</si>
  <si>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</si>
  <si>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</si>
  <si>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</si>
  <si>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</si>
  <si>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</si>
  <si>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</si>
  <si>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</si>
  <si>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</si>
  <si>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</si>
  <si>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</si>
  <si>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</si>
  <si>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</si>
  <si>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</si>
  <si>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</si>
  <si>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</si>
  <si>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</si>
  <si>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</si>
  <si>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</si>
  <si>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</si>
  <si>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</si>
  <si>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</si>
  <si>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</si>
  <si>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</si>
  <si>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</si>
  <si>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</si>
  <si>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</si>
  <si>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</si>
  <si>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</si>
  <si>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</si>
  <si>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</si>
  <si>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</si>
  <si>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</si>
  <si>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</si>
  <si>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</si>
  <si>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</si>
  <si>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</si>
  <si>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</si>
  <si>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</si>
  <si>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</si>
  <si>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</si>
  <si>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</si>
  <si>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</si>
  <si>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</si>
  <si>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</si>
  <si>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</si>
  <si>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</si>
  <si>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</si>
  <si>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</si>
  <si>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</si>
  <si>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</si>
  <si>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</si>
  <si>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</si>
  <si>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</si>
  <si>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</si>
  <si>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</si>
  <si>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</si>
  <si>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</si>
  <si>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</si>
  <si>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</si>
  <si>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</si>
  <si>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</si>
  <si>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</si>
  <si>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</si>
  <si>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</si>
  <si>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</si>
  <si>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</si>
  <si>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</si>
  <si>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</si>
  <si>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</si>
  <si>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</si>
  <si>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</si>
  <si>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</si>
  <si>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</si>
  <si>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</si>
  <si>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</si>
  <si>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</si>
  <si>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</si>
  <si>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</si>
  <si>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</si>
  <si>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</si>
  <si>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</si>
  <si>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</si>
  <si>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</si>
  <si>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</si>
  <si>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</si>
  <si>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</si>
  <si>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</si>
  <si>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</si>
  <si>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</si>
  <si>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</si>
  <si>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</si>
  <si>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</si>
  <si>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</si>
  <si>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</si>
  <si>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</si>
  <si>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</si>
  <si>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</si>
  <si>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</si>
  <si>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</si>
  <si>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</si>
  <si>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</si>
  <si>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</si>
  <si>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</si>
  <si>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</si>
  <si>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</si>
  <si>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</si>
  <si>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</si>
  <si>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</si>
  <si>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</si>
  <si>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</si>
  <si>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</si>
  <si>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</si>
  <si>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</si>
  <si>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</si>
  <si>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</si>
  <si>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</si>
  <si>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</si>
  <si>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</si>
  <si>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</si>
  <si>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</si>
  <si>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</si>
  <si>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</si>
  <si>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</si>
  <si>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</si>
  <si>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</si>
  <si>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</si>
  <si>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</si>
  <si>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</si>
  <si>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</si>
  <si>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</si>
  <si>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MC1 9h</t>
  </si>
  <si>
    <t>descarga de dormentes no km 168+000 sub56 400un (20min); descarga de jacaré km 159+300 sub56 (10min); Descarga de meia chave km157+900 (10min)</t>
  </si>
  <si>
    <t>Aguarda MC1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</si>
  <si>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</si>
  <si>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</si>
  <si>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</si>
  <si>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</si>
  <si>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</si>
  <si>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</si>
  <si>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</si>
  <si>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</si>
  <si>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</si>
  <si>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</si>
  <si>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</si>
  <si>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</si>
  <si>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>Descanso equipe as 8h, equipe no local as 08:52, aguarda embarque da turma castilho para solicitar MC1</t>
  </si>
  <si>
    <t xml:space="preserve">Mc1 08:22, aguarda oportunidade de intervalo </t>
  </si>
  <si>
    <t>508,00</t>
  </si>
  <si>
    <t xml:space="preserve">Descarga de dormentes km213+000 ao km 214+000 via 1 (20min); Descarga de dormentes km226+000 ao km 228+000; Recolher e descarregar dormentes no km230+500 via 1 (20min); Descarga de pedra km232+800 via 1 </t>
  </si>
  <si>
    <t>Descarregar peça de amv e dormentes km 118.160 via 2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</si>
  <si>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</si>
  <si>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</si>
  <si>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Bloco Modernização</t>
  </si>
  <si>
    <t>Deslocamento até bloco - Descarga de Materiais, EGPs e time EPYA) / Fica estacionado nos 300m dentro do bloqueio que não foi demolido - Retorna até o final do dia para</t>
  </si>
  <si>
    <t xml:space="preserve">Deslocamento do Auto de Linha A85 - Até Bloco Modernização /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</si>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</sst>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1">
      <filters>
        <dateGroupItem year="2025" month="12" day="27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09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0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09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09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09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67" t="s">
        <v>537</v>
      </c>
    </row>
    <row r="83" spans="1:1">
      <c r="A83" s="209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459</v>
      </c>
    </row>
    <row r="107" spans="1:1">
      <c r="A107" s="209" t="s">
        <v>561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09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t="s">
        <v>608</v>
      </c>
    </row>
    <row r="155" spans="1:1">
      <c r="A155" s="209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t="s">
        <v>627</v>
      </c>
    </row>
    <row r="174" spans="1:1">
      <c r="A174" s="209" t="s">
        <v>628</v>
      </c>
    </row>
    <row r="175" spans="1:1">
      <c r="A175" s="209" t="s">
        <v>629</v>
      </c>
    </row>
    <row r="176" spans="1:1">
      <c r="A176" t="s">
        <v>630</v>
      </c>
    </row>
    <row r="177" spans="1:1">
      <c r="A177" s="209" t="s">
        <v>631</v>
      </c>
    </row>
    <row r="178" spans="1:1">
      <c r="A178" s="209" t="s">
        <v>632</v>
      </c>
    </row>
    <row r="179" spans="1:1">
      <c r="A179" t="s">
        <v>633</v>
      </c>
    </row>
    <row r="180" spans="1:1">
      <c r="A180" s="209" t="s">
        <v>634</v>
      </c>
    </row>
    <row r="181" spans="1:1">
      <c r="A181" s="67" t="s">
        <v>635</v>
      </c>
    </row>
    <row r="182" spans="1:1">
      <c r="A182" s="209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/>
    </row>
    <row r="200" spans="1:1">
      <c r="A200" s="209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592" activePane="bottomRight" state="frozen"/>
      <selection pane="bottomRight" activeCell="BP599" sqref="BP59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5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26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6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27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18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7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8" t="s">
        <v>855</v>
      </c>
      <c r="AS4" s="228" t="s">
        <v>855</v>
      </c>
      <c r="AT4" s="228" t="s">
        <v>855</v>
      </c>
      <c r="AU4" s="228" t="s">
        <v>855</v>
      </c>
      <c r="AV4" s="228" t="s">
        <v>855</v>
      </c>
      <c r="AW4" s="228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7" customFormat="1" ht="14.25" customHeight="1">
      <c r="A5" s="214" t="s">
        <v>858</v>
      </c>
      <c r="B5" s="214" t="s">
        <v>859</v>
      </c>
      <c r="C5" s="236" t="s">
        <v>860</v>
      </c>
      <c r="D5" s="215" t="s">
        <v>861</v>
      </c>
      <c r="E5" s="215" t="s">
        <v>862</v>
      </c>
      <c r="F5" s="215" t="s">
        <v>863</v>
      </c>
      <c r="G5" s="215" t="s">
        <v>864</v>
      </c>
      <c r="H5" s="215" t="s">
        <v>865</v>
      </c>
      <c r="I5" s="215" t="s">
        <v>866</v>
      </c>
      <c r="J5" s="215" t="s">
        <v>3</v>
      </c>
      <c r="K5" s="215" t="s">
        <v>867</v>
      </c>
      <c r="L5" s="215" t="s">
        <v>868</v>
      </c>
      <c r="M5" s="215" t="s">
        <v>869</v>
      </c>
      <c r="N5" s="249" t="s">
        <v>7</v>
      </c>
      <c r="O5" s="215" t="s">
        <v>870</v>
      </c>
      <c r="P5" s="215" t="s">
        <v>871</v>
      </c>
      <c r="Q5" s="236" t="s">
        <v>872</v>
      </c>
      <c r="R5" s="215" t="s">
        <v>873</v>
      </c>
      <c r="S5" s="215" t="s">
        <v>874</v>
      </c>
      <c r="T5" s="215" t="s">
        <v>875</v>
      </c>
      <c r="U5" s="237" t="s">
        <v>8</v>
      </c>
      <c r="V5" s="215" t="s">
        <v>876</v>
      </c>
      <c r="W5" s="215" t="s">
        <v>877</v>
      </c>
      <c r="X5" s="215" t="s">
        <v>878</v>
      </c>
      <c r="Y5" s="215" t="s">
        <v>879</v>
      </c>
      <c r="Z5" s="215" t="s">
        <v>313</v>
      </c>
      <c r="AA5" s="236" t="s">
        <v>880</v>
      </c>
      <c r="AB5" s="215" t="s">
        <v>881</v>
      </c>
      <c r="AC5" s="215" t="s">
        <v>882</v>
      </c>
      <c r="AD5" s="215" t="s">
        <v>883</v>
      </c>
      <c r="AE5" s="236" t="s">
        <v>884</v>
      </c>
      <c r="AF5" s="236" t="s">
        <v>885</v>
      </c>
      <c r="AG5" s="236" t="s">
        <v>886</v>
      </c>
      <c r="AH5" s="215" t="s">
        <v>887</v>
      </c>
      <c r="AI5" s="215" t="s">
        <v>888</v>
      </c>
      <c r="AJ5" s="215" t="s">
        <v>889</v>
      </c>
      <c r="AK5" s="237" t="s">
        <v>890</v>
      </c>
      <c r="AL5" s="237" t="s">
        <v>891</v>
      </c>
      <c r="AM5" s="237" t="s">
        <v>892</v>
      </c>
      <c r="AN5" s="237" t="s">
        <v>893</v>
      </c>
      <c r="AO5" s="215" t="s">
        <v>894</v>
      </c>
      <c r="AP5" s="215" t="s">
        <v>895</v>
      </c>
      <c r="AQ5" s="215" t="s">
        <v>896</v>
      </c>
      <c r="AR5" s="238" t="s">
        <v>897</v>
      </c>
      <c r="AS5" s="238" t="s">
        <v>898</v>
      </c>
      <c r="AT5" s="238" t="s">
        <v>899</v>
      </c>
      <c r="AU5" s="238" t="s">
        <v>900</v>
      </c>
      <c r="AV5" s="238" t="s">
        <v>901</v>
      </c>
      <c r="AW5" s="238" t="s">
        <v>902</v>
      </c>
      <c r="AX5" s="215" t="s">
        <v>903</v>
      </c>
      <c r="AY5" s="215" t="s">
        <v>852</v>
      </c>
      <c r="AZ5" s="215" t="s">
        <v>904</v>
      </c>
      <c r="BA5" s="215" t="s">
        <v>905</v>
      </c>
      <c r="BB5" s="215" t="s">
        <v>906</v>
      </c>
      <c r="BC5" s="215" t="s">
        <v>907</v>
      </c>
      <c r="BD5" s="215" t="s">
        <v>908</v>
      </c>
      <c r="BE5" s="215" t="s">
        <v>909</v>
      </c>
      <c r="BF5" s="215" t="s">
        <v>910</v>
      </c>
      <c r="BG5" s="215" t="s">
        <v>911</v>
      </c>
      <c r="BH5" s="215" t="s">
        <v>912</v>
      </c>
      <c r="BI5" s="215" t="s">
        <v>913</v>
      </c>
      <c r="BJ5" s="215" t="s">
        <v>914</v>
      </c>
      <c r="BK5" s="215" t="s">
        <v>915</v>
      </c>
      <c r="BL5" s="215" t="s">
        <v>916</v>
      </c>
      <c r="BM5" s="215" t="s">
        <v>917</v>
      </c>
      <c r="BN5" s="215" t="s">
        <v>918</v>
      </c>
      <c r="BO5" s="215" t="s">
        <v>919</v>
      </c>
      <c r="BP5" s="215" t="s">
        <v>920</v>
      </c>
      <c r="BQ5" s="215" t="s">
        <v>921</v>
      </c>
      <c r="BR5" s="215" t="s">
        <v>922</v>
      </c>
      <c r="BS5" s="215" t="s">
        <v>923</v>
      </c>
      <c r="BT5" s="168" t="s">
        <v>924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541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925</v>
      </c>
      <c r="W6" s="248" t="s">
        <v>926</v>
      </c>
      <c r="X6" s="212" t="s">
        <v>667</v>
      </c>
      <c r="Y6" s="158"/>
      <c r="Z6" s="158"/>
      <c r="AA6" s="211" t="s">
        <v>927</v>
      </c>
      <c r="AB6" s="71" t="s">
        <v>659</v>
      </c>
      <c r="AC6" s="71" t="s">
        <v>654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522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929</v>
      </c>
      <c r="W7" s="248" t="s">
        <v>930</v>
      </c>
      <c r="X7" s="212" t="s">
        <v>667</v>
      </c>
      <c r="Y7" s="158"/>
      <c r="Z7" s="158"/>
      <c r="AA7" s="211">
        <v>1</v>
      </c>
      <c r="AB7" s="71" t="s">
        <v>659</v>
      </c>
      <c r="AC7" s="71" t="s">
        <v>654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932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925</v>
      </c>
      <c r="W8" s="248" t="s">
        <v>933</v>
      </c>
      <c r="X8" s="212" t="s">
        <v>667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639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925</v>
      </c>
      <c r="W9" s="248" t="s">
        <v>936</v>
      </c>
      <c r="X9" s="212" t="s">
        <v>667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590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925</v>
      </c>
      <c r="W10" s="248" t="s">
        <v>936</v>
      </c>
      <c r="X10" s="212" t="s">
        <v>667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938</v>
      </c>
      <c r="W13" s="248" t="s">
        <v>939</v>
      </c>
      <c r="X13" s="212" t="s">
        <v>667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941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938</v>
      </c>
      <c r="W14" s="248" t="s">
        <v>942</v>
      </c>
      <c r="X14" s="212" t="s">
        <v>662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29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938</v>
      </c>
      <c r="W15" s="248" t="s">
        <v>945</v>
      </c>
      <c r="X15" s="212" t="s">
        <v>662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29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938</v>
      </c>
      <c r="W16" s="248" t="s">
        <v>945</v>
      </c>
      <c r="X16" s="212" t="s">
        <v>662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29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938</v>
      </c>
      <c r="W17" s="248" t="s">
        <v>945</v>
      </c>
      <c r="X17" s="212" t="s">
        <v>662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29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947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948</v>
      </c>
      <c r="N18" s="211" t="s">
        <v>949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950</v>
      </c>
      <c r="W18" s="248" t="s">
        <v>951</v>
      </c>
      <c r="X18" s="212" t="s">
        <v>667</v>
      </c>
      <c r="Y18" s="158"/>
      <c r="Z18" s="158"/>
      <c r="AA18" s="211" t="s">
        <v>952</v>
      </c>
      <c r="AB18" s="71" t="s">
        <v>664</v>
      </c>
      <c r="AC18" s="71" t="s">
        <v>654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1">
        <v>92</v>
      </c>
      <c r="K19" s="211">
        <v>66</v>
      </c>
      <c r="L19" s="211" t="s">
        <v>317</v>
      </c>
      <c r="M19" s="211" t="s">
        <v>957</v>
      </c>
      <c r="N19" s="211" t="s">
        <v>957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958</v>
      </c>
      <c r="W19" s="248" t="s">
        <v>959</v>
      </c>
      <c r="X19" s="212" t="s">
        <v>667</v>
      </c>
      <c r="Y19" s="158"/>
      <c r="Z19" s="158"/>
      <c r="AA19" s="211">
        <v>1</v>
      </c>
      <c r="AB19" s="71" t="s">
        <v>659</v>
      </c>
      <c r="AC19" s="71" t="s">
        <v>654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543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962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963</v>
      </c>
      <c r="W20" s="248" t="s">
        <v>964</v>
      </c>
      <c r="X20" s="212" t="s">
        <v>662</v>
      </c>
      <c r="Y20" s="158"/>
      <c r="Z20" s="158"/>
      <c r="AA20" s="211" t="s">
        <v>965</v>
      </c>
      <c r="AB20" s="71" t="s">
        <v>659</v>
      </c>
      <c r="AC20" s="71" t="s">
        <v>654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968</v>
      </c>
      <c r="W21" s="248" t="s">
        <v>969</v>
      </c>
      <c r="X21" s="212" t="s">
        <v>667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968</v>
      </c>
      <c r="W22" s="248" t="s">
        <v>972</v>
      </c>
      <c r="X22" s="212" t="s">
        <v>667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973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601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963</v>
      </c>
      <c r="W23" s="248" t="s">
        <v>945</v>
      </c>
      <c r="X23" s="212" t="s">
        <v>667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963</v>
      </c>
      <c r="W24" s="248" t="s">
        <v>969</v>
      </c>
      <c r="X24" s="212" t="s">
        <v>667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1">
        <v>54</v>
      </c>
      <c r="K25" s="211">
        <v>83.7</v>
      </c>
      <c r="L25" s="211" t="s">
        <v>317</v>
      </c>
      <c r="M25" s="211" t="s">
        <v>981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963</v>
      </c>
      <c r="W25" s="248" t="s">
        <v>982</v>
      </c>
      <c r="X25" s="212" t="s">
        <v>662</v>
      </c>
      <c r="Y25" s="158"/>
      <c r="Z25" s="158"/>
      <c r="AA25" s="211">
        <v>1</v>
      </c>
      <c r="AB25" s="171" t="s">
        <v>659</v>
      </c>
      <c r="AC25" s="171" t="s">
        <v>654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984</v>
      </c>
      <c r="W26" s="248" t="s">
        <v>985</v>
      </c>
      <c r="X26" s="212" t="s">
        <v>667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929</v>
      </c>
      <c r="W27" s="248" t="s">
        <v>930</v>
      </c>
      <c r="X27" s="212" t="s">
        <v>667</v>
      </c>
      <c r="Y27" s="158"/>
      <c r="Z27" s="158"/>
      <c r="AA27" s="211">
        <v>1</v>
      </c>
      <c r="AB27" s="171" t="s">
        <v>659</v>
      </c>
      <c r="AC27" s="171" t="s">
        <v>654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938</v>
      </c>
      <c r="W28" s="248" t="s">
        <v>945</v>
      </c>
      <c r="X28" s="212" t="s">
        <v>662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29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541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925</v>
      </c>
      <c r="W31" s="248" t="s">
        <v>926</v>
      </c>
      <c r="X31" s="212" t="s">
        <v>667</v>
      </c>
      <c r="Y31" s="158" t="s">
        <v>670</v>
      </c>
      <c r="Z31" s="158"/>
      <c r="AA31" s="211" t="s">
        <v>990</v>
      </c>
      <c r="AB31" s="71" t="s">
        <v>659</v>
      </c>
      <c r="AC31" s="71" t="s">
        <v>654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522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929</v>
      </c>
      <c r="W32" s="248" t="s">
        <v>930</v>
      </c>
      <c r="X32" s="212" t="s">
        <v>662</v>
      </c>
      <c r="Y32" s="158" t="s">
        <v>661</v>
      </c>
      <c r="Z32" s="158"/>
      <c r="AA32" s="211">
        <v>1</v>
      </c>
      <c r="AB32" s="71" t="s">
        <v>659</v>
      </c>
      <c r="AC32" s="71" t="s">
        <v>654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932</v>
      </c>
      <c r="E33" s="29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925</v>
      </c>
      <c r="W33" s="248" t="s">
        <v>933</v>
      </c>
      <c r="X33" s="212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639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925</v>
      </c>
      <c r="W34" s="248" t="s">
        <v>936</v>
      </c>
      <c r="X34" s="212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590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925</v>
      </c>
      <c r="W35" s="248" t="s">
        <v>936</v>
      </c>
      <c r="X35" s="212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925</v>
      </c>
      <c r="W36" s="172" t="s">
        <v>1000</v>
      </c>
      <c r="X36" s="212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938</v>
      </c>
      <c r="W37" s="172" t="s">
        <v>1002</v>
      </c>
      <c r="X37" s="212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1">
        <v>48</v>
      </c>
      <c r="K38" s="211">
        <v>134</v>
      </c>
      <c r="L38" s="84" t="s">
        <v>317</v>
      </c>
      <c r="M38" s="200" t="s">
        <v>1006</v>
      </c>
      <c r="N38" s="200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950</v>
      </c>
      <c r="W38" s="172" t="s">
        <v>951</v>
      </c>
      <c r="X38" s="212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1008</v>
      </c>
      <c r="AN38" s="245" t="s">
        <v>1009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1012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1013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1014</v>
      </c>
      <c r="W39" s="303" t="s">
        <v>1015</v>
      </c>
      <c r="X39" s="212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531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1014</v>
      </c>
      <c r="W40" s="172" t="s">
        <v>1018</v>
      </c>
      <c r="X40" s="212" t="s">
        <v>662</v>
      </c>
      <c r="Y40" s="158" t="s">
        <v>661</v>
      </c>
      <c r="Z40" s="158"/>
      <c r="AA40" s="211">
        <v>1</v>
      </c>
      <c r="AB40" s="71" t="s">
        <v>659</v>
      </c>
      <c r="AC40" s="71" t="s">
        <v>654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557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1014</v>
      </c>
      <c r="W41" s="172" t="s">
        <v>1020</v>
      </c>
      <c r="X41" s="212" t="s">
        <v>662</v>
      </c>
      <c r="Y41" s="158" t="s">
        <v>661</v>
      </c>
      <c r="Z41" s="158"/>
      <c r="AA41" s="211">
        <v>2</v>
      </c>
      <c r="AB41" s="71" t="s">
        <v>659</v>
      </c>
      <c r="AC41" s="71" t="s">
        <v>654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556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1014</v>
      </c>
      <c r="W42" s="172" t="s">
        <v>1022</v>
      </c>
      <c r="X42" s="212" t="s">
        <v>662</v>
      </c>
      <c r="Y42" s="158" t="s">
        <v>661</v>
      </c>
      <c r="Z42" s="158"/>
      <c r="AA42" s="211">
        <v>2</v>
      </c>
      <c r="AB42" s="71" t="s">
        <v>659</v>
      </c>
      <c r="AC42" s="71" t="s">
        <v>654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1024</v>
      </c>
      <c r="W43" s="172" t="s">
        <v>1025</v>
      </c>
      <c r="X43" s="212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968</v>
      </c>
      <c r="W45" s="172" t="s">
        <v>1027</v>
      </c>
      <c r="X45" s="212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1030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1031</v>
      </c>
      <c r="W46" s="303" t="s">
        <v>1032</v>
      </c>
      <c r="X46" s="212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1031</v>
      </c>
      <c r="W47" s="248" t="s">
        <v>1035</v>
      </c>
      <c r="X47" s="212" t="s">
        <v>662</v>
      </c>
      <c r="Y47" s="158" t="s">
        <v>661</v>
      </c>
      <c r="Z47" s="158"/>
      <c r="AA47" s="211">
        <v>1</v>
      </c>
      <c r="AB47" s="171" t="s">
        <v>659</v>
      </c>
      <c r="AC47" s="171" t="s">
        <v>654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1031</v>
      </c>
      <c r="W48" s="248" t="s">
        <v>1035</v>
      </c>
      <c r="X48" s="212" t="s">
        <v>662</v>
      </c>
      <c r="Y48" s="158" t="s">
        <v>661</v>
      </c>
      <c r="Z48" s="158"/>
      <c r="AA48" s="211" t="s">
        <v>1038</v>
      </c>
      <c r="AB48" s="171" t="s">
        <v>659</v>
      </c>
      <c r="AC48" s="171" t="s">
        <v>654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601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968</v>
      </c>
      <c r="W49" s="172" t="s">
        <v>1040</v>
      </c>
      <c r="X49" s="212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1">
        <v>54</v>
      </c>
      <c r="K50" s="211">
        <v>105</v>
      </c>
      <c r="L50" s="84" t="s">
        <v>317</v>
      </c>
      <c r="M50" s="200" t="s">
        <v>1043</v>
      </c>
      <c r="N50" s="200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968</v>
      </c>
      <c r="W50" s="172" t="s">
        <v>1045</v>
      </c>
      <c r="X50" s="212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958</v>
      </c>
      <c r="W51" s="248" t="s">
        <v>959</v>
      </c>
      <c r="X51" s="212" t="s">
        <v>667</v>
      </c>
      <c r="Y51" s="158" t="s">
        <v>670</v>
      </c>
      <c r="Z51" s="158"/>
      <c r="AA51" s="211">
        <v>1</v>
      </c>
      <c r="AB51" s="71" t="s">
        <v>659</v>
      </c>
      <c r="AC51" s="71" t="s">
        <v>654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968</v>
      </c>
      <c r="W52" s="172" t="s">
        <v>933</v>
      </c>
      <c r="X52" s="212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1055</v>
      </c>
      <c r="N55" s="200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958</v>
      </c>
      <c r="W55" s="172" t="s">
        <v>1057</v>
      </c>
      <c r="X55" s="212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541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925</v>
      </c>
      <c r="W56" s="248" t="s">
        <v>926</v>
      </c>
      <c r="X56" s="212" t="s">
        <v>667</v>
      </c>
      <c r="Y56" s="158" t="s">
        <v>670</v>
      </c>
      <c r="Z56" s="158"/>
      <c r="AA56" s="211" t="s">
        <v>990</v>
      </c>
      <c r="AB56" s="71" t="s">
        <v>659</v>
      </c>
      <c r="AC56" s="71" t="s">
        <v>654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522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929</v>
      </c>
      <c r="W57" s="248" t="s">
        <v>930</v>
      </c>
      <c r="X57" s="212" t="s">
        <v>667</v>
      </c>
      <c r="Y57" s="158" t="s">
        <v>670</v>
      </c>
      <c r="Z57" s="158"/>
      <c r="AA57" s="211">
        <v>1</v>
      </c>
      <c r="AB57" s="71" t="s">
        <v>659</v>
      </c>
      <c r="AC57" s="71" t="s">
        <v>654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932</v>
      </c>
      <c r="E58" s="29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925</v>
      </c>
      <c r="W58" s="248" t="s">
        <v>933</v>
      </c>
      <c r="X58" s="212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639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925</v>
      </c>
      <c r="W59" s="248" t="s">
        <v>936</v>
      </c>
      <c r="X59" s="212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590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925</v>
      </c>
      <c r="W60" s="248" t="s">
        <v>936</v>
      </c>
      <c r="X60" s="212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925</v>
      </c>
      <c r="W61" s="172" t="s">
        <v>1000</v>
      </c>
      <c r="X61" s="212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1">
        <v>49</v>
      </c>
      <c r="K62" s="211">
        <v>185</v>
      </c>
      <c r="L62" s="84"/>
      <c r="M62" s="200" t="s">
        <v>1072</v>
      </c>
      <c r="N62" s="200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950</v>
      </c>
      <c r="W62" s="172" t="s">
        <v>951</v>
      </c>
      <c r="X62" s="212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938</v>
      </c>
      <c r="W64" s="172" t="s">
        <v>1000</v>
      </c>
      <c r="X64" s="212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938</v>
      </c>
      <c r="W65" s="172" t="s">
        <v>933</v>
      </c>
      <c r="X65" s="212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1">
        <v>92</v>
      </c>
      <c r="K66" s="211">
        <v>66.5</v>
      </c>
      <c r="L66" s="84" t="s">
        <v>317</v>
      </c>
      <c r="M66" s="200" t="s">
        <v>1078</v>
      </c>
      <c r="N66" s="200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938</v>
      </c>
      <c r="W66" s="172" t="s">
        <v>1045</v>
      </c>
      <c r="X66" s="212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1014</v>
      </c>
      <c r="W68" s="248" t="s">
        <v>945</v>
      </c>
      <c r="X68" s="212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1014</v>
      </c>
      <c r="W69" s="248" t="s">
        <v>945</v>
      </c>
      <c r="X69" s="212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1014</v>
      </c>
      <c r="W70" s="248" t="s">
        <v>945</v>
      </c>
      <c r="X70" s="212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962</v>
      </c>
      <c r="N72" s="200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968</v>
      </c>
      <c r="W72" s="172" t="s">
        <v>951</v>
      </c>
      <c r="X72" s="212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968</v>
      </c>
      <c r="W73" s="172" t="s">
        <v>1027</v>
      </c>
      <c r="X73" s="212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601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968</v>
      </c>
      <c r="W74" s="248" t="s">
        <v>945</v>
      </c>
      <c r="X74" s="212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929</v>
      </c>
      <c r="W75" s="248" t="s">
        <v>930</v>
      </c>
      <c r="X75" s="212" t="s">
        <v>667</v>
      </c>
      <c r="Y75" s="158" t="s">
        <v>670</v>
      </c>
      <c r="Z75" s="158"/>
      <c r="AA75" s="211">
        <v>1</v>
      </c>
      <c r="AB75" s="171" t="s">
        <v>659</v>
      </c>
      <c r="AC75" s="171" t="s">
        <v>654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968</v>
      </c>
      <c r="W76" s="172" t="s">
        <v>933</v>
      </c>
      <c r="X76" s="212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958</v>
      </c>
      <c r="W77" s="248" t="s">
        <v>959</v>
      </c>
      <c r="X77" s="212" t="s">
        <v>667</v>
      </c>
      <c r="Y77" s="158" t="s">
        <v>670</v>
      </c>
      <c r="Z77" s="158"/>
      <c r="AA77" s="211">
        <v>1</v>
      </c>
      <c r="AB77" s="71" t="s">
        <v>659</v>
      </c>
      <c r="AC77" s="71" t="s">
        <v>654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541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925</v>
      </c>
      <c r="W80" s="248" t="s">
        <v>1097</v>
      </c>
      <c r="X80" s="212" t="s">
        <v>667</v>
      </c>
      <c r="Y80" s="158" t="s">
        <v>670</v>
      </c>
      <c r="Z80" s="158" t="s">
        <v>674</v>
      </c>
      <c r="AA80" s="211">
        <v>1</v>
      </c>
      <c r="AB80" s="71" t="s">
        <v>659</v>
      </c>
      <c r="AC80" s="71" t="s">
        <v>654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522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929</v>
      </c>
      <c r="W81" s="248" t="s">
        <v>1098</v>
      </c>
      <c r="X81" s="212" t="s">
        <v>662</v>
      </c>
      <c r="Y81" s="158" t="s">
        <v>661</v>
      </c>
      <c r="Z81" s="158" t="s">
        <v>663</v>
      </c>
      <c r="AA81" s="211">
        <v>1</v>
      </c>
      <c r="AB81" s="71" t="s">
        <v>659</v>
      </c>
      <c r="AC81" s="71" t="s">
        <v>654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1101</v>
      </c>
      <c r="W82" s="172" t="s">
        <v>936</v>
      </c>
      <c r="X82" s="212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1102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1104</v>
      </c>
      <c r="W83" s="172" t="s">
        <v>936</v>
      </c>
      <c r="X83" s="212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1106</v>
      </c>
      <c r="W84" s="172" t="s">
        <v>933</v>
      </c>
      <c r="X84" s="212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925</v>
      </c>
      <c r="W85" s="172" t="s">
        <v>1108</v>
      </c>
      <c r="X85" s="212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1110</v>
      </c>
      <c r="W87" s="172" t="s">
        <v>1111</v>
      </c>
      <c r="X87" s="212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1014</v>
      </c>
      <c r="W89" s="172" t="s">
        <v>1112</v>
      </c>
      <c r="X89" s="212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1014</v>
      </c>
      <c r="W90" s="172" t="s">
        <v>1112</v>
      </c>
      <c r="X90" s="212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1014</v>
      </c>
      <c r="W91" s="172" t="s">
        <v>1112</v>
      </c>
      <c r="X91" s="212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1117</v>
      </c>
      <c r="N93" s="200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950</v>
      </c>
      <c r="W93" s="172" t="s">
        <v>1119</v>
      </c>
      <c r="X93" s="212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1123</v>
      </c>
      <c r="W94" s="172" t="s">
        <v>1108</v>
      </c>
      <c r="X94" s="212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1124</v>
      </c>
      <c r="W96" s="172" t="s">
        <v>1112</v>
      </c>
      <c r="X96" s="212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962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963</v>
      </c>
      <c r="W97" s="248" t="s">
        <v>1126</v>
      </c>
      <c r="X97" s="212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963</v>
      </c>
      <c r="W98" s="172" t="s">
        <v>1130</v>
      </c>
      <c r="X98" s="212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1131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963</v>
      </c>
      <c r="W99" s="172" t="s">
        <v>1134</v>
      </c>
      <c r="X99" s="212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1136</v>
      </c>
      <c r="N101" s="200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1138</v>
      </c>
      <c r="W101" s="172" t="s">
        <v>1139</v>
      </c>
      <c r="X101" s="212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929</v>
      </c>
      <c r="W103" s="248" t="s">
        <v>1098</v>
      </c>
      <c r="X103" s="212" t="s">
        <v>667</v>
      </c>
      <c r="Y103" s="158" t="s">
        <v>670</v>
      </c>
      <c r="Z103" s="158" t="s">
        <v>673</v>
      </c>
      <c r="AA103" s="211">
        <v>1</v>
      </c>
      <c r="AB103" s="171" t="s">
        <v>659</v>
      </c>
      <c r="AC103" s="171" t="s">
        <v>654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963</v>
      </c>
      <c r="W104" s="172" t="s">
        <v>933</v>
      </c>
      <c r="X104" s="212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1106</v>
      </c>
      <c r="W105" s="172" t="s">
        <v>933</v>
      </c>
      <c r="X105" s="212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1">
        <v>56</v>
      </c>
      <c r="K106" s="211">
        <v>256</v>
      </c>
      <c r="L106" s="84" t="s">
        <v>317</v>
      </c>
      <c r="M106" s="200" t="s">
        <v>1151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950</v>
      </c>
      <c r="W106" s="172" t="s">
        <v>1152</v>
      </c>
      <c r="X106" s="212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541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925</v>
      </c>
      <c r="W107" s="248" t="s">
        <v>1097</v>
      </c>
      <c r="X107" s="212" t="s">
        <v>667</v>
      </c>
      <c r="Y107" s="158" t="s">
        <v>670</v>
      </c>
      <c r="Z107" s="158"/>
      <c r="AA107" s="211">
        <v>1</v>
      </c>
      <c r="AB107" s="71" t="s">
        <v>659</v>
      </c>
      <c r="AC107" s="71" t="s">
        <v>654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522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929</v>
      </c>
      <c r="W108" s="248" t="s">
        <v>1098</v>
      </c>
      <c r="X108" s="212" t="s">
        <v>667</v>
      </c>
      <c r="Y108" s="158" t="s">
        <v>670</v>
      </c>
      <c r="Z108" s="158"/>
      <c r="AA108" s="211">
        <v>1</v>
      </c>
      <c r="AB108" s="71" t="s">
        <v>659</v>
      </c>
      <c r="AC108" s="71" t="s">
        <v>654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5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590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925</v>
      </c>
      <c r="W109" s="248" t="s">
        <v>936</v>
      </c>
      <c r="X109" s="212" t="s">
        <v>667</v>
      </c>
      <c r="Y109" s="158" t="s">
        <v>670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639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925</v>
      </c>
      <c r="W110" s="248" t="s">
        <v>936</v>
      </c>
      <c r="X110" s="212" t="s">
        <v>667</v>
      </c>
      <c r="Y110" s="158" t="s">
        <v>670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561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925</v>
      </c>
      <c r="W111" s="172" t="s">
        <v>1159</v>
      </c>
      <c r="X111" s="212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925</v>
      </c>
      <c r="W112" s="172" t="s">
        <v>1108</v>
      </c>
      <c r="X112" s="212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941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938</v>
      </c>
      <c r="W113" s="248" t="s">
        <v>942</v>
      </c>
      <c r="X113" s="212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938</v>
      </c>
      <c r="W114" s="172" t="s">
        <v>1112</v>
      </c>
      <c r="X114" s="212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938</v>
      </c>
      <c r="W115" s="172" t="s">
        <v>1112</v>
      </c>
      <c r="X115" s="212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938</v>
      </c>
      <c r="W116" s="172" t="s">
        <v>1112</v>
      </c>
      <c r="X116" s="212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938</v>
      </c>
      <c r="W117" s="172" t="s">
        <v>1112</v>
      </c>
      <c r="X117" s="212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5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1167</v>
      </c>
      <c r="N118" s="200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958</v>
      </c>
      <c r="W118" s="172" t="s">
        <v>1169</v>
      </c>
      <c r="X118" s="212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1012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1013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1014</v>
      </c>
      <c r="W119" s="303" t="s">
        <v>1172</v>
      </c>
      <c r="X119" s="212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531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1014</v>
      </c>
      <c r="W120" s="172" t="s">
        <v>1174</v>
      </c>
      <c r="X120" s="212" t="s">
        <v>662</v>
      </c>
      <c r="Y120" s="158" t="s">
        <v>661</v>
      </c>
      <c r="Z120" s="158"/>
      <c r="AA120" s="211">
        <v>1</v>
      </c>
      <c r="AB120" s="71" t="s">
        <v>659</v>
      </c>
      <c r="AC120" s="71" t="s">
        <v>654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557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1014</v>
      </c>
      <c r="W121" s="172" t="s">
        <v>1176</v>
      </c>
      <c r="X121" s="212" t="s">
        <v>662</v>
      </c>
      <c r="Y121" s="158" t="s">
        <v>661</v>
      </c>
      <c r="Z121" s="158"/>
      <c r="AA121" s="211">
        <v>2</v>
      </c>
      <c r="AB121" s="71" t="s">
        <v>659</v>
      </c>
      <c r="AC121" s="71" t="s">
        <v>654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556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1014</v>
      </c>
      <c r="W122" s="172" t="s">
        <v>1178</v>
      </c>
      <c r="X122" s="212" t="s">
        <v>662</v>
      </c>
      <c r="Y122" s="158" t="s">
        <v>661</v>
      </c>
      <c r="Z122" s="158"/>
      <c r="AA122" s="211">
        <v>2</v>
      </c>
      <c r="AB122" s="71" t="s">
        <v>659</v>
      </c>
      <c r="AC122" s="71" t="s">
        <v>654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1110</v>
      </c>
      <c r="W123" s="172" t="s">
        <v>1181</v>
      </c>
      <c r="X123" s="212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968</v>
      </c>
      <c r="W124" s="172" t="s">
        <v>1112</v>
      </c>
      <c r="X124" s="212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1030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1031</v>
      </c>
      <c r="W125" s="303" t="s">
        <v>1185</v>
      </c>
      <c r="X125" s="212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1031</v>
      </c>
      <c r="W126" s="248" t="s">
        <v>1035</v>
      </c>
      <c r="X126" s="212" t="s">
        <v>662</v>
      </c>
      <c r="Y126" s="158" t="s">
        <v>661</v>
      </c>
      <c r="Z126" s="158"/>
      <c r="AA126" s="211">
        <v>1</v>
      </c>
      <c r="AB126" s="171" t="s">
        <v>659</v>
      </c>
      <c r="AC126" s="171" t="s">
        <v>654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1031</v>
      </c>
      <c r="W127" s="248" t="s">
        <v>1035</v>
      </c>
      <c r="X127" s="212" t="s">
        <v>662</v>
      </c>
      <c r="Y127" s="158" t="s">
        <v>661</v>
      </c>
      <c r="Z127" s="158"/>
      <c r="AA127" s="211" t="s">
        <v>1038</v>
      </c>
      <c r="AB127" s="171" t="s">
        <v>659</v>
      </c>
      <c r="AC127" s="171" t="s">
        <v>654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963</v>
      </c>
      <c r="W128" s="172" t="s">
        <v>933</v>
      </c>
      <c r="X128" s="212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1192</v>
      </c>
      <c r="N129" s="200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958</v>
      </c>
      <c r="W129" s="248" t="s">
        <v>959</v>
      </c>
      <c r="X129" s="212" t="s">
        <v>667</v>
      </c>
      <c r="Y129" s="158" t="s">
        <v>670</v>
      </c>
      <c r="Z129" s="158"/>
      <c r="AA129" s="211">
        <v>1</v>
      </c>
      <c r="AB129" s="71" t="s">
        <v>659</v>
      </c>
      <c r="AC129" s="71" t="s">
        <v>654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590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925</v>
      </c>
      <c r="W132" s="248" t="s">
        <v>936</v>
      </c>
      <c r="X132" s="212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639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925</v>
      </c>
      <c r="W133" s="248" t="s">
        <v>936</v>
      </c>
      <c r="X133" s="212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1106</v>
      </c>
      <c r="W134" s="172" t="s">
        <v>933</v>
      </c>
      <c r="X134" s="212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925</v>
      </c>
      <c r="W135" s="172" t="s">
        <v>1108</v>
      </c>
      <c r="X135" s="212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1024</v>
      </c>
      <c r="W136" s="172" t="s">
        <v>1198</v>
      </c>
      <c r="X136" s="212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1">
        <v>55</v>
      </c>
      <c r="K137" s="211">
        <v>135</v>
      </c>
      <c r="L137" s="84" t="s">
        <v>317</v>
      </c>
      <c r="M137" s="200" t="s">
        <v>1117</v>
      </c>
      <c r="N137" s="200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958</v>
      </c>
      <c r="W137" s="248" t="s">
        <v>959</v>
      </c>
      <c r="X137" s="212" t="s">
        <v>667</v>
      </c>
      <c r="Y137" s="158" t="s">
        <v>670</v>
      </c>
      <c r="Z137" s="158"/>
      <c r="AA137" s="211">
        <v>1</v>
      </c>
      <c r="AB137" s="71" t="s">
        <v>659</v>
      </c>
      <c r="AC137" s="71" t="s">
        <v>654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1014</v>
      </c>
      <c r="W139" s="172" t="s">
        <v>1112</v>
      </c>
      <c r="X139" s="212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1014</v>
      </c>
      <c r="W140" s="172" t="s">
        <v>1112</v>
      </c>
      <c r="X140" s="212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1014</v>
      </c>
      <c r="W141" s="172" t="s">
        <v>1112</v>
      </c>
      <c r="X141" s="212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962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963</v>
      </c>
      <c r="W144" s="248" t="s">
        <v>1126</v>
      </c>
      <c r="X144" s="212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963</v>
      </c>
      <c r="W145" s="172" t="s">
        <v>1130</v>
      </c>
      <c r="X145" s="212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963</v>
      </c>
      <c r="W146" s="172" t="s">
        <v>1112</v>
      </c>
      <c r="X146" s="212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963</v>
      </c>
      <c r="W147" s="172" t="s">
        <v>1134</v>
      </c>
      <c r="X147" s="212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963</v>
      </c>
      <c r="W148" s="248" t="s">
        <v>982</v>
      </c>
      <c r="X148" s="212" t="s">
        <v>662</v>
      </c>
      <c r="Y148" s="158" t="s">
        <v>661</v>
      </c>
      <c r="Z148" s="158"/>
      <c r="AA148" s="211">
        <v>1</v>
      </c>
      <c r="AB148" s="171" t="s">
        <v>659</v>
      </c>
      <c r="AC148" s="171" t="s">
        <v>654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963</v>
      </c>
      <c r="W150" s="172" t="s">
        <v>933</v>
      </c>
      <c r="X150" s="212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929</v>
      </c>
      <c r="W151" s="248" t="s">
        <v>1098</v>
      </c>
      <c r="X151" s="212" t="s">
        <v>667</v>
      </c>
      <c r="Y151" s="158" t="s">
        <v>670</v>
      </c>
      <c r="Z151" s="158"/>
      <c r="AA151" s="211">
        <v>1</v>
      </c>
      <c r="AB151" s="171" t="s">
        <v>659</v>
      </c>
      <c r="AC151" s="171" t="s">
        <v>654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1">
        <v>48</v>
      </c>
      <c r="K154" s="211">
        <v>158</v>
      </c>
      <c r="L154" s="84" t="s">
        <v>317</v>
      </c>
      <c r="M154" s="200" t="s">
        <v>1210</v>
      </c>
      <c r="N154" s="200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958</v>
      </c>
      <c r="W154" s="248" t="s">
        <v>959</v>
      </c>
      <c r="X154" s="212" t="s">
        <v>667</v>
      </c>
      <c r="Y154" s="158"/>
      <c r="Z154" s="158"/>
      <c r="AA154" s="211">
        <v>1</v>
      </c>
      <c r="AB154" s="71" t="s">
        <v>659</v>
      </c>
      <c r="AC154" s="71" t="s">
        <v>654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963</v>
      </c>
      <c r="W155" s="172" t="s">
        <v>933</v>
      </c>
      <c r="X155" s="212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929</v>
      </c>
      <c r="W156" s="248" t="s">
        <v>1098</v>
      </c>
      <c r="X156" s="212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950</v>
      </c>
      <c r="W158" s="324" t="s">
        <v>1217</v>
      </c>
      <c r="X158" s="325" t="s">
        <v>667</v>
      </c>
      <c r="Y158" s="158"/>
      <c r="Z158" s="326"/>
      <c r="AA158" s="84" t="s">
        <v>1218</v>
      </c>
      <c r="AB158" s="71" t="s">
        <v>664</v>
      </c>
      <c r="AC158" s="328" t="s">
        <v>654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541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925</v>
      </c>
      <c r="W159" s="248" t="s">
        <v>1097</v>
      </c>
      <c r="X159" s="212" t="s">
        <v>667</v>
      </c>
      <c r="Y159" s="158"/>
      <c r="Z159" s="158"/>
      <c r="AA159" s="211">
        <v>1</v>
      </c>
      <c r="AB159" s="71" t="s">
        <v>659</v>
      </c>
      <c r="AC159" s="71" t="s">
        <v>654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522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929</v>
      </c>
      <c r="W160" s="248" t="s">
        <v>1098</v>
      </c>
      <c r="X160" s="212" t="s">
        <v>667</v>
      </c>
      <c r="Y160" s="158"/>
      <c r="Z160" s="158"/>
      <c r="AA160" s="211">
        <v>1</v>
      </c>
      <c r="AB160" s="71" t="s">
        <v>659</v>
      </c>
      <c r="AC160" s="71" t="s">
        <v>654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590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925</v>
      </c>
      <c r="W161" s="248" t="s">
        <v>936</v>
      </c>
      <c r="X161" s="212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5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639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925</v>
      </c>
      <c r="W162" s="248" t="s">
        <v>936</v>
      </c>
      <c r="X162" s="212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1106</v>
      </c>
      <c r="W163" s="172" t="s">
        <v>933</v>
      </c>
      <c r="X163" s="212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5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925</v>
      </c>
      <c r="W164" s="172" t="s">
        <v>1108</v>
      </c>
      <c r="X164" s="212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1">
        <v>48</v>
      </c>
      <c r="K165" s="211">
        <v>146</v>
      </c>
      <c r="L165" s="84" t="s">
        <v>317</v>
      </c>
      <c r="M165" s="200" t="s">
        <v>1230</v>
      </c>
      <c r="N165" s="200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1232</v>
      </c>
      <c r="W165" s="172" t="s">
        <v>951</v>
      </c>
      <c r="X165" s="212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1">
        <v>48</v>
      </c>
      <c r="K167" s="211">
        <v>102</v>
      </c>
      <c r="L167" s="84" t="s">
        <v>317</v>
      </c>
      <c r="M167" s="200" t="s">
        <v>1237</v>
      </c>
      <c r="N167" s="200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958</v>
      </c>
      <c r="W167" s="172" t="s">
        <v>1057</v>
      </c>
      <c r="X167" s="212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1024</v>
      </c>
      <c r="W168" s="172" t="s">
        <v>1240</v>
      </c>
      <c r="X168" s="212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941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938</v>
      </c>
      <c r="W169" s="172" t="s">
        <v>1242</v>
      </c>
      <c r="X169" s="212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938</v>
      </c>
      <c r="W170" s="172" t="s">
        <v>1112</v>
      </c>
      <c r="X170" s="212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938</v>
      </c>
      <c r="W171" s="172" t="s">
        <v>1112</v>
      </c>
      <c r="X171" s="212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38" t="s">
        <v>693</v>
      </c>
      <c r="BN171" s="15" t="s">
        <v>710</v>
      </c>
      <c r="BO171" s="164" t="s">
        <v>784</v>
      </c>
      <c r="BP171" s="339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938</v>
      </c>
      <c r="W172" s="172" t="s">
        <v>1112</v>
      </c>
      <c r="X172" s="212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38" t="s">
        <v>693</v>
      </c>
      <c r="BN172" s="15" t="s">
        <v>710</v>
      </c>
      <c r="BO172" s="164" t="s">
        <v>784</v>
      </c>
      <c r="BP172" s="339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938</v>
      </c>
      <c r="W173" s="172" t="s">
        <v>1112</v>
      </c>
      <c r="X173" s="212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3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938</v>
      </c>
      <c r="W174" s="172" t="s">
        <v>1112</v>
      </c>
      <c r="X174" s="212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3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938</v>
      </c>
      <c r="W175" s="172" t="s">
        <v>1112</v>
      </c>
      <c r="X175" s="212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962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963</v>
      </c>
      <c r="W178" s="248" t="s">
        <v>1126</v>
      </c>
      <c r="X178" s="212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963</v>
      </c>
      <c r="W179" s="172" t="s">
        <v>1130</v>
      </c>
      <c r="X179" s="212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963</v>
      </c>
      <c r="W180" s="172" t="s">
        <v>1112</v>
      </c>
      <c r="X180" s="212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963</v>
      </c>
      <c r="W181" s="172" t="s">
        <v>1134</v>
      </c>
      <c r="X181" s="212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963</v>
      </c>
      <c r="W182" s="172" t="s">
        <v>933</v>
      </c>
      <c r="X182" s="212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5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929</v>
      </c>
      <c r="W183" s="248" t="s">
        <v>1098</v>
      </c>
      <c r="X183" s="212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958</v>
      </c>
      <c r="W184" s="248" t="s">
        <v>959</v>
      </c>
      <c r="X184" s="212" t="s">
        <v>667</v>
      </c>
      <c r="Y184" s="158"/>
      <c r="Z184" s="158"/>
      <c r="AA184" s="211">
        <v>1</v>
      </c>
      <c r="AB184" s="71" t="s">
        <v>659</v>
      </c>
      <c r="AC184" s="71" t="s">
        <v>654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541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925</v>
      </c>
      <c r="W187" s="248" t="s">
        <v>1254</v>
      </c>
      <c r="X187" s="212" t="s">
        <v>667</v>
      </c>
      <c r="Y187" s="158"/>
      <c r="Z187" s="158"/>
      <c r="AA187" s="211">
        <v>1</v>
      </c>
      <c r="AB187" s="71" t="s">
        <v>669</v>
      </c>
      <c r="AC187" s="71" t="s">
        <v>665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522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929</v>
      </c>
      <c r="W188" s="248" t="s">
        <v>1098</v>
      </c>
      <c r="X188" s="212" t="s">
        <v>662</v>
      </c>
      <c r="Y188" s="158" t="s">
        <v>670</v>
      </c>
      <c r="Z188" s="158"/>
      <c r="AA188" s="211">
        <v>1</v>
      </c>
      <c r="AB188" s="71" t="s">
        <v>659</v>
      </c>
      <c r="AC188" s="71" t="s">
        <v>654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1257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925</v>
      </c>
      <c r="W189" s="248" t="s">
        <v>936</v>
      </c>
      <c r="X189" s="212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590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925</v>
      </c>
      <c r="W190" s="248" t="s">
        <v>936</v>
      </c>
      <c r="X190" s="212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639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925</v>
      </c>
      <c r="W191" s="248" t="s">
        <v>936</v>
      </c>
      <c r="X191" s="212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925</v>
      </c>
      <c r="W192" s="172" t="s">
        <v>1108</v>
      </c>
      <c r="X192" s="212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938</v>
      </c>
      <c r="W195" s="172" t="s">
        <v>1112</v>
      </c>
      <c r="X195" s="212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938</v>
      </c>
      <c r="W196" s="172" t="s">
        <v>1112</v>
      </c>
      <c r="X196" s="212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938</v>
      </c>
      <c r="W197" s="172" t="s">
        <v>1112</v>
      </c>
      <c r="X197" s="212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938</v>
      </c>
      <c r="W198" s="172" t="s">
        <v>1112</v>
      </c>
      <c r="X198" s="212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1123</v>
      </c>
      <c r="W199" s="172" t="s">
        <v>1000</v>
      </c>
      <c r="X199" s="212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1265</v>
      </c>
      <c r="W200" s="172" t="s">
        <v>1266</v>
      </c>
      <c r="X200" s="212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1014</v>
      </c>
      <c r="W201" s="172" t="s">
        <v>1112</v>
      </c>
      <c r="X201" s="212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1014</v>
      </c>
      <c r="W202" s="172" t="s">
        <v>1112</v>
      </c>
      <c r="X202" s="212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1014</v>
      </c>
      <c r="W203" s="172" t="s">
        <v>1112</v>
      </c>
      <c r="X203" s="212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1269</v>
      </c>
      <c r="W205" s="172" t="s">
        <v>1270</v>
      </c>
      <c r="X205" s="212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962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963</v>
      </c>
      <c r="W206" s="248" t="s">
        <v>1273</v>
      </c>
      <c r="X206" s="212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963</v>
      </c>
      <c r="W207" s="172" t="s">
        <v>1130</v>
      </c>
      <c r="X207" s="212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963</v>
      </c>
      <c r="W208" s="172" t="s">
        <v>1000</v>
      </c>
      <c r="X208" s="212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963</v>
      </c>
      <c r="W209" s="172" t="s">
        <v>1000</v>
      </c>
      <c r="X209" s="212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963</v>
      </c>
      <c r="W210" s="172" t="s">
        <v>1112</v>
      </c>
      <c r="X210" s="212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1043</v>
      </c>
      <c r="N211" s="200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958</v>
      </c>
      <c r="W211" s="248" t="s">
        <v>1283</v>
      </c>
      <c r="X211" s="212" t="s">
        <v>667</v>
      </c>
      <c r="Y211" s="158" t="s">
        <v>670</v>
      </c>
      <c r="Z211" s="158"/>
      <c r="AA211" s="211">
        <v>1</v>
      </c>
      <c r="AB211" s="71" t="s">
        <v>659</v>
      </c>
      <c r="AC211" s="71" t="s">
        <v>654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1">
        <v>54</v>
      </c>
      <c r="K212" s="211">
        <v>83.7</v>
      </c>
      <c r="L212" s="211" t="s">
        <v>317</v>
      </c>
      <c r="M212" s="211" t="s">
        <v>981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963</v>
      </c>
      <c r="W212" s="248" t="s">
        <v>964</v>
      </c>
      <c r="X212" s="212" t="s">
        <v>667</v>
      </c>
      <c r="Y212" s="158" t="s">
        <v>670</v>
      </c>
      <c r="Z212" s="158"/>
      <c r="AA212" s="211">
        <v>1</v>
      </c>
      <c r="AB212" s="171" t="s">
        <v>659</v>
      </c>
      <c r="AC212" s="171" t="s">
        <v>654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963</v>
      </c>
      <c r="W213" s="172" t="s">
        <v>1287</v>
      </c>
      <c r="X213" s="212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963</v>
      </c>
      <c r="W214" s="172" t="s">
        <v>933</v>
      </c>
      <c r="X214" s="212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929</v>
      </c>
      <c r="W215" s="248" t="s">
        <v>1098</v>
      </c>
      <c r="X215" s="212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541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925</v>
      </c>
      <c r="W218" s="248" t="s">
        <v>1294</v>
      </c>
      <c r="X218" s="212" t="s">
        <v>667</v>
      </c>
      <c r="Y218" s="158"/>
      <c r="Z218" s="158"/>
      <c r="AA218" s="211">
        <v>1</v>
      </c>
      <c r="AB218" s="71" t="s">
        <v>669</v>
      </c>
      <c r="AC218" s="71" t="s">
        <v>665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1257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925</v>
      </c>
      <c r="W219" s="248" t="s">
        <v>936</v>
      </c>
      <c r="X219" s="212" t="s">
        <v>667</v>
      </c>
      <c r="Y219" s="158"/>
      <c r="Z219" s="158"/>
      <c r="AA219" s="211" t="s">
        <v>317</v>
      </c>
      <c r="AB219" s="71" t="s">
        <v>659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522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929</v>
      </c>
      <c r="W220" s="248" t="s">
        <v>1098</v>
      </c>
      <c r="X220" s="212" t="s">
        <v>667</v>
      </c>
      <c r="Y220" s="158"/>
      <c r="Z220" s="158"/>
      <c r="AA220" s="211">
        <v>1</v>
      </c>
      <c r="AB220" s="71" t="s">
        <v>659</v>
      </c>
      <c r="AC220" s="71" t="s">
        <v>654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590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925</v>
      </c>
      <c r="W221" s="248" t="s">
        <v>936</v>
      </c>
      <c r="X221" s="212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925</v>
      </c>
      <c r="W222" s="172" t="s">
        <v>1108</v>
      </c>
      <c r="X222" s="212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925</v>
      </c>
      <c r="W223" s="172" t="s">
        <v>1301</v>
      </c>
      <c r="X223" s="212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1">
        <v>48</v>
      </c>
      <c r="K224" s="211">
        <v>146</v>
      </c>
      <c r="L224" s="84" t="s">
        <v>317</v>
      </c>
      <c r="M224" s="200" t="s">
        <v>1304</v>
      </c>
      <c r="N224" s="200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1232</v>
      </c>
      <c r="W224" s="172" t="s">
        <v>951</v>
      </c>
      <c r="X224" s="212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938</v>
      </c>
      <c r="W225" s="172" t="s">
        <v>1000</v>
      </c>
      <c r="X225" s="212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938</v>
      </c>
      <c r="W226" s="172" t="s">
        <v>1310</v>
      </c>
      <c r="X226" s="212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534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1">
        <v>55</v>
      </c>
      <c r="K227" s="211">
        <v>135</v>
      </c>
      <c r="L227" s="84" t="s">
        <v>317</v>
      </c>
      <c r="M227" s="200" t="s">
        <v>1117</v>
      </c>
      <c r="N227" s="200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958</v>
      </c>
      <c r="W227" s="248" t="s">
        <v>959</v>
      </c>
      <c r="X227" s="212" t="s">
        <v>667</v>
      </c>
      <c r="Y227" s="158"/>
      <c r="Z227" s="158"/>
      <c r="AA227" s="211">
        <v>1</v>
      </c>
      <c r="AB227" s="71" t="s">
        <v>659</v>
      </c>
      <c r="AC227" s="71" t="s">
        <v>654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561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1110</v>
      </c>
      <c r="W228" s="172" t="s">
        <v>1315</v>
      </c>
      <c r="X228" s="212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573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1014</v>
      </c>
      <c r="W229" s="172" t="s">
        <v>1112</v>
      </c>
      <c r="X229" s="212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626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1014</v>
      </c>
      <c r="W230" s="172" t="s">
        <v>1112</v>
      </c>
      <c r="X230" s="212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1014</v>
      </c>
      <c r="W231" s="172" t="s">
        <v>1112</v>
      </c>
      <c r="X231" s="212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1211</v>
      </c>
      <c r="N232" s="200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1014</v>
      </c>
      <c r="W232" s="172" t="s">
        <v>1318</v>
      </c>
      <c r="X232" s="212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5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1123</v>
      </c>
      <c r="W233" s="172" t="s">
        <v>1320</v>
      </c>
      <c r="X233" s="212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963</v>
      </c>
      <c r="W234" s="172" t="s">
        <v>1130</v>
      </c>
      <c r="X234" s="212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963</v>
      </c>
      <c r="W235" s="172" t="s">
        <v>1000</v>
      </c>
      <c r="X235" s="212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963</v>
      </c>
      <c r="W236" s="303" t="s">
        <v>1324</v>
      </c>
      <c r="X236" s="212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5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963</v>
      </c>
      <c r="W237" s="172" t="s">
        <v>1326</v>
      </c>
      <c r="X237" s="212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963</v>
      </c>
      <c r="W238" s="172" t="s">
        <v>1287</v>
      </c>
      <c r="X238" s="212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1329</v>
      </c>
      <c r="N239" s="200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958</v>
      </c>
      <c r="W239" s="172" t="s">
        <v>1057</v>
      </c>
      <c r="X239" s="212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963</v>
      </c>
      <c r="W240" s="172" t="s">
        <v>933</v>
      </c>
      <c r="X240" s="212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929</v>
      </c>
      <c r="W241" s="248" t="s">
        <v>1098</v>
      </c>
      <c r="X241" s="212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1">
        <v>53</v>
      </c>
      <c r="K242" s="211">
        <v>125</v>
      </c>
      <c r="L242" s="84" t="s">
        <v>317</v>
      </c>
      <c r="M242" s="200" t="s">
        <v>1337</v>
      </c>
      <c r="N242" s="200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1269</v>
      </c>
      <c r="W242" s="172" t="s">
        <v>951</v>
      </c>
      <c r="X242" s="212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1340</v>
      </c>
      <c r="W243" s="303" t="s">
        <v>1341</v>
      </c>
      <c r="X243" s="212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1340</v>
      </c>
      <c r="W244" s="303" t="s">
        <v>1343</v>
      </c>
      <c r="X244" s="212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1340</v>
      </c>
      <c r="W245" s="303" t="s">
        <v>1344</v>
      </c>
      <c r="X245" s="212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1031</v>
      </c>
      <c r="W246" s="172"/>
      <c r="X246" s="212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1031</v>
      </c>
      <c r="W247" s="172" t="s">
        <v>1098</v>
      </c>
      <c r="X247" s="212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1031</v>
      </c>
      <c r="W248" s="172" t="s">
        <v>1035</v>
      </c>
      <c r="X248" s="212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541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925</v>
      </c>
      <c r="W251" s="248" t="s">
        <v>1347</v>
      </c>
      <c r="X251" s="212" t="s">
        <v>667</v>
      </c>
      <c r="Y251" s="158" t="s">
        <v>670</v>
      </c>
      <c r="Z251" s="158"/>
      <c r="AA251" s="211">
        <v>1</v>
      </c>
      <c r="AB251" s="71" t="s">
        <v>669</v>
      </c>
      <c r="AC251" s="71" t="s">
        <v>665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1257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925</v>
      </c>
      <c r="W252" s="248" t="s">
        <v>936</v>
      </c>
      <c r="X252" s="212" t="s">
        <v>667</v>
      </c>
      <c r="Y252" s="158" t="s">
        <v>670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522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929</v>
      </c>
      <c r="W253" s="248" t="s">
        <v>1098</v>
      </c>
      <c r="X253" s="212" t="s">
        <v>662</v>
      </c>
      <c r="Y253" s="158" t="s">
        <v>670</v>
      </c>
      <c r="Z253" s="158"/>
      <c r="AA253" s="211">
        <v>1</v>
      </c>
      <c r="AB253" s="71" t="s">
        <v>659</v>
      </c>
      <c r="AC253" s="71" t="s">
        <v>654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590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925</v>
      </c>
      <c r="W254" s="248" t="s">
        <v>936</v>
      </c>
      <c r="X254" s="212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1354</v>
      </c>
      <c r="N255" s="200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1356</v>
      </c>
      <c r="W255" s="248" t="s">
        <v>1357</v>
      </c>
      <c r="X255" s="212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925</v>
      </c>
      <c r="W256" s="248" t="s">
        <v>936</v>
      </c>
      <c r="X256" s="212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925</v>
      </c>
      <c r="W257" s="172" t="s">
        <v>1361</v>
      </c>
      <c r="X257" s="212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925</v>
      </c>
      <c r="W258" s="172" t="s">
        <v>1363</v>
      </c>
      <c r="X258" s="212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1265</v>
      </c>
      <c r="W259" s="172" t="s">
        <v>1266</v>
      </c>
      <c r="X259" s="212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1031</v>
      </c>
      <c r="W260" s="172" t="s">
        <v>1266</v>
      </c>
      <c r="X260" s="212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941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938</v>
      </c>
      <c r="W261" s="172" t="s">
        <v>1242</v>
      </c>
      <c r="X261" s="212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938</v>
      </c>
      <c r="W262" s="172" t="s">
        <v>1112</v>
      </c>
      <c r="X262" s="212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938</v>
      </c>
      <c r="W263" s="172" t="s">
        <v>1112</v>
      </c>
      <c r="X263" s="212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938</v>
      </c>
      <c r="W264" s="172" t="s">
        <v>1112</v>
      </c>
      <c r="X264" s="212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938</v>
      </c>
      <c r="W265" s="172" t="s">
        <v>1112</v>
      </c>
      <c r="X265" s="212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938</v>
      </c>
      <c r="W266" s="172" t="s">
        <v>1112</v>
      </c>
      <c r="X266" s="212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1014</v>
      </c>
      <c r="W268" s="172" t="s">
        <v>1112</v>
      </c>
      <c r="X268" s="212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1014</v>
      </c>
      <c r="W269" s="172" t="s">
        <v>1112</v>
      </c>
      <c r="X269" s="212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534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1">
        <v>55</v>
      </c>
      <c r="K271" s="211">
        <v>135</v>
      </c>
      <c r="L271" s="84" t="s">
        <v>317</v>
      </c>
      <c r="M271" s="200" t="s">
        <v>1117</v>
      </c>
      <c r="N271" s="200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958</v>
      </c>
      <c r="W271" s="248" t="s">
        <v>959</v>
      </c>
      <c r="X271" s="212" t="s">
        <v>667</v>
      </c>
      <c r="Y271" s="158" t="s">
        <v>670</v>
      </c>
      <c r="Z271" s="158"/>
      <c r="AA271" s="211">
        <v>1</v>
      </c>
      <c r="AB271" s="71" t="s">
        <v>659</v>
      </c>
      <c r="AC271" s="71" t="s">
        <v>654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963</v>
      </c>
      <c r="W272" s="172" t="s">
        <v>1130</v>
      </c>
      <c r="X272" s="212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963</v>
      </c>
      <c r="W273" s="303" t="s">
        <v>1324</v>
      </c>
      <c r="X273" s="212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963</v>
      </c>
      <c r="W274" s="172" t="s">
        <v>1000</v>
      </c>
      <c r="X274" s="212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963</v>
      </c>
      <c r="W275" s="172" t="s">
        <v>1000</v>
      </c>
      <c r="X275" s="212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963</v>
      </c>
      <c r="W276" s="172" t="s">
        <v>1112</v>
      </c>
      <c r="X276" s="212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963</v>
      </c>
      <c r="W277" s="172" t="s">
        <v>1287</v>
      </c>
      <c r="X277" s="212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963</v>
      </c>
      <c r="W278" s="172" t="s">
        <v>933</v>
      </c>
      <c r="X278" s="212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929</v>
      </c>
      <c r="W279" s="248" t="s">
        <v>1098</v>
      </c>
      <c r="X279" s="212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958</v>
      </c>
      <c r="W280" s="172" t="s">
        <v>1380</v>
      </c>
      <c r="X280" s="212" t="s">
        <v>667</v>
      </c>
      <c r="Y280" s="158" t="s">
        <v>670</v>
      </c>
      <c r="Z280" s="158"/>
      <c r="AA280" s="211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522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929</v>
      </c>
      <c r="W283" s="248" t="s">
        <v>1098</v>
      </c>
      <c r="X283" s="212" t="s">
        <v>667</v>
      </c>
      <c r="Y283" s="158" t="s">
        <v>670</v>
      </c>
      <c r="Z283" s="158"/>
      <c r="AA283" s="211">
        <v>1</v>
      </c>
      <c r="AB283" s="71" t="s">
        <v>659</v>
      </c>
      <c r="AC283" s="71" t="s">
        <v>654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590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925</v>
      </c>
      <c r="W284" s="248" t="s">
        <v>936</v>
      </c>
      <c r="X284" s="212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925</v>
      </c>
      <c r="W285" s="248" t="s">
        <v>936</v>
      </c>
      <c r="X285" s="212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925</v>
      </c>
      <c r="W286" s="172" t="s">
        <v>1361</v>
      </c>
      <c r="X286" s="212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541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925</v>
      </c>
      <c r="W287" s="172" t="s">
        <v>1389</v>
      </c>
      <c r="X287" s="212" t="s">
        <v>667</v>
      </c>
      <c r="Y287" s="158" t="s">
        <v>670</v>
      </c>
      <c r="Z287" s="158"/>
      <c r="AA287" s="211">
        <v>1</v>
      </c>
      <c r="AB287" s="71" t="s">
        <v>669</v>
      </c>
      <c r="AC287" s="71" t="s">
        <v>665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925</v>
      </c>
      <c r="W288" s="172" t="s">
        <v>1363</v>
      </c>
      <c r="X288" s="212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925</v>
      </c>
      <c r="W289" s="172" t="s">
        <v>1027</v>
      </c>
      <c r="X289" s="212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938</v>
      </c>
      <c r="W291" s="172" t="s">
        <v>1112</v>
      </c>
      <c r="X291" s="212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938</v>
      </c>
      <c r="W292" s="172" t="s">
        <v>1112</v>
      </c>
      <c r="X292" s="212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938</v>
      </c>
      <c r="W293" s="172" t="s">
        <v>1112</v>
      </c>
      <c r="X293" s="212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938</v>
      </c>
      <c r="W294" s="172" t="s">
        <v>1112</v>
      </c>
      <c r="X294" s="212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938</v>
      </c>
      <c r="W295" s="172" t="s">
        <v>1112</v>
      </c>
      <c r="X295" s="212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938</v>
      </c>
      <c r="W296" s="172" t="s">
        <v>1112</v>
      </c>
      <c r="X296" s="212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1014</v>
      </c>
      <c r="W298" s="172" t="s">
        <v>1112</v>
      </c>
      <c r="X298" s="212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534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1">
        <v>55</v>
      </c>
      <c r="K299" s="211">
        <v>135</v>
      </c>
      <c r="L299" s="84" t="s">
        <v>317</v>
      </c>
      <c r="M299" s="200" t="s">
        <v>1117</v>
      </c>
      <c r="N299" s="200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958</v>
      </c>
      <c r="W299" s="248" t="s">
        <v>959</v>
      </c>
      <c r="X299" s="212" t="s">
        <v>667</v>
      </c>
      <c r="Y299" s="158" t="s">
        <v>670</v>
      </c>
      <c r="Z299" s="158"/>
      <c r="AA299" s="211">
        <v>1</v>
      </c>
      <c r="AB299" s="71" t="s">
        <v>659</v>
      </c>
      <c r="AC299" s="71" t="s">
        <v>654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962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963</v>
      </c>
      <c r="W300" s="248" t="s">
        <v>982</v>
      </c>
      <c r="X300" s="212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1">
        <v>54</v>
      </c>
      <c r="K301" s="211">
        <v>83.7</v>
      </c>
      <c r="L301" s="211" t="s">
        <v>317</v>
      </c>
      <c r="M301" s="200" t="s">
        <v>981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963</v>
      </c>
      <c r="W301" s="248" t="s">
        <v>964</v>
      </c>
      <c r="X301" s="212" t="s">
        <v>667</v>
      </c>
      <c r="Y301" s="158" t="s">
        <v>670</v>
      </c>
      <c r="Z301" s="158"/>
      <c r="AA301" s="211">
        <v>1</v>
      </c>
      <c r="AB301" s="171" t="s">
        <v>659</v>
      </c>
      <c r="AC301" s="171" t="s">
        <v>654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963</v>
      </c>
      <c r="W302" s="172" t="s">
        <v>1112</v>
      </c>
      <c r="X302" s="212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963</v>
      </c>
      <c r="W303" s="172" t="s">
        <v>1287</v>
      </c>
      <c r="X303" s="212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1048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958</v>
      </c>
      <c r="W305" s="172" t="s">
        <v>1412</v>
      </c>
      <c r="X305" s="212" t="s">
        <v>667</v>
      </c>
      <c r="Y305" s="158"/>
      <c r="Z305" s="158"/>
      <c r="AA305" s="211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963</v>
      </c>
      <c r="W307" s="172" t="s">
        <v>1413</v>
      </c>
      <c r="X307" s="212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963</v>
      </c>
      <c r="W308" s="172" t="s">
        <v>1413</v>
      </c>
      <c r="X308" s="212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929</v>
      </c>
      <c r="W309" s="248" t="s">
        <v>1098</v>
      </c>
      <c r="X309" s="212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590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925</v>
      </c>
      <c r="W312" s="248" t="s">
        <v>936</v>
      </c>
      <c r="X312" s="212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925</v>
      </c>
      <c r="W313" s="248" t="s">
        <v>936</v>
      </c>
      <c r="X313" s="212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925</v>
      </c>
      <c r="W314" s="172" t="s">
        <v>1361</v>
      </c>
      <c r="X314" s="212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925</v>
      </c>
      <c r="W315" s="172" t="s">
        <v>1027</v>
      </c>
      <c r="X315" s="212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1419</v>
      </c>
      <c r="W317" s="172" t="s">
        <v>1112</v>
      </c>
      <c r="X317" s="212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1421</v>
      </c>
      <c r="W318" s="172" t="s">
        <v>1112</v>
      </c>
      <c r="X318" s="212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1422</v>
      </c>
      <c r="W319" s="172" t="s">
        <v>1112</v>
      </c>
      <c r="X319" s="212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1423</v>
      </c>
      <c r="W321" s="172" t="s">
        <v>1112</v>
      </c>
      <c r="X321" s="212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963</v>
      </c>
      <c r="W323" s="172" t="s">
        <v>936</v>
      </c>
      <c r="X323" s="212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963</v>
      </c>
      <c r="W324" s="172" t="s">
        <v>1130</v>
      </c>
      <c r="X324" s="212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962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963</v>
      </c>
      <c r="W325" s="248" t="s">
        <v>982</v>
      </c>
      <c r="X325" s="212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1">
        <v>54</v>
      </c>
      <c r="K326" s="211">
        <v>83.7</v>
      </c>
      <c r="L326" s="211" t="s">
        <v>317</v>
      </c>
      <c r="M326" s="200" t="s">
        <v>981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963</v>
      </c>
      <c r="W326" s="248" t="s">
        <v>1126</v>
      </c>
      <c r="X326" s="212" t="s">
        <v>662</v>
      </c>
      <c r="Y326" s="158"/>
      <c r="Z326" s="158"/>
      <c r="AA326" s="211">
        <v>1</v>
      </c>
      <c r="AB326" s="171" t="s">
        <v>659</v>
      </c>
      <c r="AC326" s="171" t="s">
        <v>654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963</v>
      </c>
      <c r="W327" s="172" t="s">
        <v>1112</v>
      </c>
      <c r="X327" s="212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1429</v>
      </c>
      <c r="W329" s="172" t="s">
        <v>1430</v>
      </c>
      <c r="X329" s="212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929</v>
      </c>
      <c r="W331" s="248" t="s">
        <v>1098</v>
      </c>
      <c r="X331" s="212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929</v>
      </c>
      <c r="W334" s="248" t="s">
        <v>1098</v>
      </c>
      <c r="X334" s="212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522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929</v>
      </c>
      <c r="W337" s="248" t="s">
        <v>1098</v>
      </c>
      <c r="X337" s="212" t="s">
        <v>667</v>
      </c>
      <c r="Y337" s="158"/>
      <c r="Z337" s="158"/>
      <c r="AA337" s="211">
        <v>1</v>
      </c>
      <c r="AB337" s="71" t="s">
        <v>659</v>
      </c>
      <c r="AC337" s="71" t="s">
        <v>654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590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925</v>
      </c>
      <c r="W338" s="248" t="s">
        <v>936</v>
      </c>
      <c r="X338" s="212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925</v>
      </c>
      <c r="W339" s="248" t="s">
        <v>936</v>
      </c>
      <c r="X339" s="212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925</v>
      </c>
      <c r="W340" s="172" t="s">
        <v>1361</v>
      </c>
      <c r="X340" s="212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541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925</v>
      </c>
      <c r="W341" s="172" t="s">
        <v>1389</v>
      </c>
      <c r="X341" s="212" t="s">
        <v>667</v>
      </c>
      <c r="Y341" s="158"/>
      <c r="Z341" s="158"/>
      <c r="AA341" s="211">
        <v>1</v>
      </c>
      <c r="AB341" s="71" t="s">
        <v>669</v>
      </c>
      <c r="AC341" s="71" t="s">
        <v>665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941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938</v>
      </c>
      <c r="W343" s="172" t="s">
        <v>1242</v>
      </c>
      <c r="X343" s="212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938</v>
      </c>
      <c r="W344" s="172" t="s">
        <v>1112</v>
      </c>
      <c r="X344" s="212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938</v>
      </c>
      <c r="W345" s="172" t="s">
        <v>1112</v>
      </c>
      <c r="X345" s="212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938</v>
      </c>
      <c r="W346" s="172" t="s">
        <v>1112</v>
      </c>
      <c r="X346" s="212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938</v>
      </c>
      <c r="W347" s="172" t="s">
        <v>1112</v>
      </c>
      <c r="X347" s="212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938</v>
      </c>
      <c r="W348" s="172" t="s">
        <v>1112</v>
      </c>
      <c r="X348" s="212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938</v>
      </c>
      <c r="W349" s="172" t="s">
        <v>1112</v>
      </c>
      <c r="X349" s="212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938</v>
      </c>
      <c r="W350" s="172" t="s">
        <v>1447</v>
      </c>
      <c r="X350" s="212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1452</v>
      </c>
      <c r="W351" s="172" t="s">
        <v>1453</v>
      </c>
      <c r="X351" s="212" t="s">
        <v>667</v>
      </c>
      <c r="Y351" s="158"/>
      <c r="Z351" s="158"/>
      <c r="AA351" s="211">
        <v>2</v>
      </c>
      <c r="AB351" s="71" t="s">
        <v>659</v>
      </c>
      <c r="AC351" s="71" t="s">
        <v>654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1452</v>
      </c>
      <c r="W352" s="172" t="s">
        <v>1112</v>
      </c>
      <c r="X352" s="212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534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1">
        <v>55</v>
      </c>
      <c r="K353" s="211">
        <v>135</v>
      </c>
      <c r="L353" s="84" t="s">
        <v>317</v>
      </c>
      <c r="M353" s="200" t="s">
        <v>1117</v>
      </c>
      <c r="N353" s="200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958</v>
      </c>
      <c r="W353" s="248" t="s">
        <v>1457</v>
      </c>
      <c r="X353" s="212" t="s">
        <v>667</v>
      </c>
      <c r="Y353" s="158"/>
      <c r="Z353" s="158"/>
      <c r="AA353" s="211">
        <v>1</v>
      </c>
      <c r="AB353" s="71" t="s">
        <v>659</v>
      </c>
      <c r="AC353" s="71" t="s">
        <v>654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1124</v>
      </c>
      <c r="W355" s="172" t="s">
        <v>1112</v>
      </c>
      <c r="X355" s="212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963</v>
      </c>
      <c r="W356" s="172" t="s">
        <v>1130</v>
      </c>
      <c r="X356" s="212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962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963</v>
      </c>
      <c r="W357" s="248" t="s">
        <v>982</v>
      </c>
      <c r="X357" s="212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1">
        <v>54</v>
      </c>
      <c r="K358" s="211">
        <v>83.7</v>
      </c>
      <c r="L358" s="211" t="s">
        <v>317</v>
      </c>
      <c r="M358" s="200" t="s">
        <v>981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963</v>
      </c>
      <c r="W358" s="248" t="s">
        <v>1126</v>
      </c>
      <c r="X358" s="212" t="s">
        <v>662</v>
      </c>
      <c r="Y358" s="158"/>
      <c r="Z358" s="158"/>
      <c r="AA358" s="211">
        <v>1</v>
      </c>
      <c r="AB358" s="171" t="s">
        <v>659</v>
      </c>
      <c r="AC358" s="171" t="s">
        <v>654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963</v>
      </c>
      <c r="W359" s="172" t="s">
        <v>1108</v>
      </c>
      <c r="X359" s="212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1429</v>
      </c>
      <c r="W360" s="172" t="s">
        <v>1430</v>
      </c>
      <c r="X360" s="212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929</v>
      </c>
      <c r="W361" s="248" t="s">
        <v>1098</v>
      </c>
      <c r="X361" s="212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1468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1472</v>
      </c>
      <c r="N363" s="200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958</v>
      </c>
      <c r="W363" s="172" t="s">
        <v>1057</v>
      </c>
      <c r="X363" s="212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522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929</v>
      </c>
      <c r="W364" s="248" t="s">
        <v>1098</v>
      </c>
      <c r="X364" s="212" t="s">
        <v>662</v>
      </c>
      <c r="Y364" s="158" t="s">
        <v>670</v>
      </c>
      <c r="Z364" s="158"/>
      <c r="AA364" s="211">
        <v>1</v>
      </c>
      <c r="AB364" s="71" t="s">
        <v>659</v>
      </c>
      <c r="AC364" s="71" t="s">
        <v>654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590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925</v>
      </c>
      <c r="W365" s="248" t="s">
        <v>936</v>
      </c>
      <c r="X365" s="212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925</v>
      </c>
      <c r="W366" s="248" t="s">
        <v>936</v>
      </c>
      <c r="X366" s="212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925</v>
      </c>
      <c r="W367" s="172" t="s">
        <v>1361</v>
      </c>
      <c r="X367" s="212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541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925</v>
      </c>
      <c r="W368" s="172" t="s">
        <v>1389</v>
      </c>
      <c r="X368" s="212" t="s">
        <v>667</v>
      </c>
      <c r="Y368" s="158" t="s">
        <v>670</v>
      </c>
      <c r="Z368" s="158"/>
      <c r="AA368" s="211">
        <v>1</v>
      </c>
      <c r="AB368" s="71" t="s">
        <v>669</v>
      </c>
      <c r="AC368" s="71" t="s">
        <v>665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925</v>
      </c>
      <c r="W369" s="248" t="s">
        <v>936</v>
      </c>
      <c r="X369" s="212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925</v>
      </c>
      <c r="W370" s="172" t="s">
        <v>1112</v>
      </c>
      <c r="X370" s="212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1014</v>
      </c>
      <c r="W373" s="172" t="s">
        <v>1112</v>
      </c>
      <c r="X373" s="212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3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1014</v>
      </c>
      <c r="W374" s="172" t="s">
        <v>1112</v>
      </c>
      <c r="X374" s="212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1014</v>
      </c>
      <c r="W375" s="172" t="s">
        <v>1112</v>
      </c>
      <c r="X375" s="212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1014</v>
      </c>
      <c r="W376" s="172" t="s">
        <v>1112</v>
      </c>
      <c r="X376" s="212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938</v>
      </c>
      <c r="W379" s="172" t="s">
        <v>1483</v>
      </c>
      <c r="X379" s="212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938</v>
      </c>
      <c r="W380" s="172" t="s">
        <v>1112</v>
      </c>
      <c r="X380" s="212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938</v>
      </c>
      <c r="W381" s="172" t="s">
        <v>1487</v>
      </c>
      <c r="X381" s="212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968</v>
      </c>
      <c r="W384" s="172" t="s">
        <v>1489</v>
      </c>
      <c r="X384" s="212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963</v>
      </c>
      <c r="W385" s="303" t="s">
        <v>1324</v>
      </c>
      <c r="X385" s="212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963</v>
      </c>
      <c r="W386" s="172" t="s">
        <v>1108</v>
      </c>
      <c r="X386" s="212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1429</v>
      </c>
      <c r="W387" s="172" t="s">
        <v>1430</v>
      </c>
      <c r="X387" s="212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929</v>
      </c>
      <c r="W388" s="248" t="s">
        <v>1098</v>
      </c>
      <c r="X388" s="212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963</v>
      </c>
      <c r="W389" s="172" t="s">
        <v>933</v>
      </c>
      <c r="X389" s="212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1">
        <v>55</v>
      </c>
      <c r="K390" s="211">
        <v>136</v>
      </c>
      <c r="L390" s="84" t="s">
        <v>317</v>
      </c>
      <c r="M390" s="200" t="s">
        <v>1502</v>
      </c>
      <c r="N390" s="200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958</v>
      </c>
      <c r="W390" s="172" t="s">
        <v>1057</v>
      </c>
      <c r="X390" s="212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925</v>
      </c>
      <c r="W392" s="172" t="s">
        <v>1505</v>
      </c>
      <c r="X392" s="212" t="s">
        <v>667</v>
      </c>
      <c r="Y392" s="158" t="s">
        <v>670</v>
      </c>
      <c r="Z392" s="158"/>
      <c r="AA392" s="211">
        <v>1</v>
      </c>
      <c r="AB392" s="71" t="s">
        <v>669</v>
      </c>
      <c r="AC392" s="71" t="s">
        <v>665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522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929</v>
      </c>
      <c r="W393" s="248" t="s">
        <v>1098</v>
      </c>
      <c r="X393" s="212" t="s">
        <v>662</v>
      </c>
      <c r="Y393" s="158" t="s">
        <v>661</v>
      </c>
      <c r="Z393" s="158"/>
      <c r="AA393" s="211">
        <v>1</v>
      </c>
      <c r="AB393" s="71" t="s">
        <v>659</v>
      </c>
      <c r="AC393" s="71" t="s">
        <v>654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590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925</v>
      </c>
      <c r="W394" s="248" t="s">
        <v>936</v>
      </c>
      <c r="X394" s="212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925</v>
      </c>
      <c r="W395" s="248" t="s">
        <v>936</v>
      </c>
      <c r="X395" s="212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925</v>
      </c>
      <c r="W396" s="172" t="s">
        <v>1361</v>
      </c>
      <c r="X396" s="212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1511</v>
      </c>
      <c r="N397" s="200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925</v>
      </c>
      <c r="W397" s="248" t="s">
        <v>1513</v>
      </c>
      <c r="X397" s="212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925</v>
      </c>
      <c r="W398" s="248" t="s">
        <v>936</v>
      </c>
      <c r="X398" s="212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925</v>
      </c>
      <c r="W399" s="172" t="s">
        <v>1112</v>
      </c>
      <c r="X399" s="212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938</v>
      </c>
      <c r="W400" s="172" t="s">
        <v>1483</v>
      </c>
      <c r="X400" s="212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1012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1013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1014</v>
      </c>
      <c r="W401" s="303" t="s">
        <v>1519</v>
      </c>
      <c r="X401" s="212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531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1014</v>
      </c>
      <c r="W402" s="172" t="s">
        <v>1521</v>
      </c>
      <c r="X402" s="212" t="s">
        <v>662</v>
      </c>
      <c r="Y402" s="158" t="s">
        <v>661</v>
      </c>
      <c r="Z402" s="158"/>
      <c r="AA402" s="211">
        <v>1</v>
      </c>
      <c r="AB402" s="71" t="s">
        <v>659</v>
      </c>
      <c r="AC402" s="71" t="s">
        <v>654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557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1014</v>
      </c>
      <c r="W403" s="172" t="s">
        <v>1523</v>
      </c>
      <c r="X403" s="212" t="s">
        <v>662</v>
      </c>
      <c r="Y403" s="158" t="s">
        <v>661</v>
      </c>
      <c r="Z403" s="158"/>
      <c r="AA403" s="211">
        <v>2</v>
      </c>
      <c r="AB403" s="71" t="s">
        <v>659</v>
      </c>
      <c r="AC403" s="71" t="s">
        <v>654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968</v>
      </c>
      <c r="W404" s="172" t="s">
        <v>936</v>
      </c>
      <c r="X404" s="212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968</v>
      </c>
      <c r="W405" s="172" t="s">
        <v>1489</v>
      </c>
      <c r="X405" s="212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1031</v>
      </c>
      <c r="W406" s="303" t="s">
        <v>1528</v>
      </c>
      <c r="X406" s="212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1031</v>
      </c>
      <c r="W407" s="172" t="s">
        <v>1098</v>
      </c>
      <c r="X407" s="212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1031</v>
      </c>
      <c r="W408" s="172" t="s">
        <v>1035</v>
      </c>
      <c r="X408" s="212" t="s">
        <v>662</v>
      </c>
      <c r="Y408" s="158" t="s">
        <v>666</v>
      </c>
      <c r="Z408" s="158"/>
      <c r="AA408" s="211">
        <v>1</v>
      </c>
      <c r="AB408" s="171" t="s">
        <v>659</v>
      </c>
      <c r="AC408" s="171" t="s">
        <v>654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1048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958</v>
      </c>
      <c r="W410" s="172" t="s">
        <v>1412</v>
      </c>
      <c r="X410" s="212" t="s">
        <v>667</v>
      </c>
      <c r="Y410" s="158" t="s">
        <v>670</v>
      </c>
      <c r="Z410" s="158"/>
      <c r="AA410" s="211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938</v>
      </c>
      <c r="W411" s="172" t="s">
        <v>1487</v>
      </c>
      <c r="X411" s="212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925</v>
      </c>
      <c r="W415" s="172" t="s">
        <v>1536</v>
      </c>
      <c r="X415" s="212" t="s">
        <v>667</v>
      </c>
      <c r="Y415" s="158" t="s">
        <v>670</v>
      </c>
      <c r="Z415" s="158"/>
      <c r="AA415" s="211">
        <v>1</v>
      </c>
      <c r="AB415" s="71" t="s">
        <v>659</v>
      </c>
      <c r="AC415" s="71" t="s">
        <v>665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522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929</v>
      </c>
      <c r="W416" s="248" t="s">
        <v>1098</v>
      </c>
      <c r="X416" s="212" t="s">
        <v>667</v>
      </c>
      <c r="Y416" s="158" t="s">
        <v>670</v>
      </c>
      <c r="Z416" s="158"/>
      <c r="AA416" s="211">
        <v>1</v>
      </c>
      <c r="AB416" s="71" t="s">
        <v>659</v>
      </c>
      <c r="AC416" s="71" t="s">
        <v>654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590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925</v>
      </c>
      <c r="W417" s="248" t="s">
        <v>936</v>
      </c>
      <c r="X417" s="212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925</v>
      </c>
      <c r="W418" s="248" t="s">
        <v>936</v>
      </c>
      <c r="X418" s="212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925</v>
      </c>
      <c r="W419" s="172" t="s">
        <v>1361</v>
      </c>
      <c r="X419" s="212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1511</v>
      </c>
      <c r="N420" s="200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925</v>
      </c>
      <c r="W420" s="248" t="s">
        <v>1513</v>
      </c>
      <c r="X420" s="212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925</v>
      </c>
      <c r="W421" s="248" t="s">
        <v>936</v>
      </c>
      <c r="X421" s="212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925</v>
      </c>
      <c r="W422" s="172" t="s">
        <v>1112</v>
      </c>
      <c r="X422" s="212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1">
        <v>49</v>
      </c>
      <c r="K423" s="211">
        <v>147</v>
      </c>
      <c r="L423" s="84">
        <v>253</v>
      </c>
      <c r="M423" s="200" t="s">
        <v>1230</v>
      </c>
      <c r="N423" s="200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958</v>
      </c>
      <c r="W423" s="172" t="s">
        <v>1169</v>
      </c>
      <c r="X423" s="212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1545</v>
      </c>
      <c r="AL423" s="245" t="str">
        <f>IF(BS_CONTROLE[[#This Row],[Local - Encerramento]]=0, "-", BS_CONTROLE[[#This Row],[Local - Encerramento]])</f>
        <v>ZQBZBV</v>
      </c>
      <c r="AM423" s="245" t="s">
        <v>1546</v>
      </c>
      <c r="AN423" s="245" t="s">
        <v>1546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938</v>
      </c>
      <c r="W425" s="172" t="s">
        <v>1549</v>
      </c>
      <c r="X425" s="212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941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938</v>
      </c>
      <c r="W426" s="172" t="s">
        <v>1112</v>
      </c>
      <c r="X426" s="212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938</v>
      </c>
      <c r="W427" s="172" t="s">
        <v>1112</v>
      </c>
      <c r="X427" s="212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938</v>
      </c>
      <c r="W428" s="172" t="s">
        <v>1112</v>
      </c>
      <c r="X428" s="212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938</v>
      </c>
      <c r="W429" s="172" t="s">
        <v>1112</v>
      </c>
      <c r="X429" s="212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938</v>
      </c>
      <c r="W430" s="172" t="s">
        <v>1112</v>
      </c>
      <c r="X430" s="212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938</v>
      </c>
      <c r="W431" s="172" t="s">
        <v>1112</v>
      </c>
      <c r="X431" s="212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938</v>
      </c>
      <c r="W432" s="172" t="s">
        <v>1483</v>
      </c>
      <c r="X432" s="212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1014</v>
      </c>
      <c r="W435" s="172" t="s">
        <v>1112</v>
      </c>
      <c r="X435" s="212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968</v>
      </c>
      <c r="W437" s="172" t="s">
        <v>936</v>
      </c>
      <c r="X437" s="212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968</v>
      </c>
      <c r="W438" s="172" t="s">
        <v>1489</v>
      </c>
      <c r="X438" s="212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963</v>
      </c>
      <c r="W439" s="303" t="s">
        <v>1555</v>
      </c>
      <c r="X439" s="212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963</v>
      </c>
      <c r="W440" s="172" t="s">
        <v>1558</v>
      </c>
      <c r="X440" s="212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963</v>
      </c>
      <c r="W441" s="172" t="s">
        <v>1027</v>
      </c>
      <c r="X441" s="212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968</v>
      </c>
      <c r="W442" s="172" t="s">
        <v>1489</v>
      </c>
      <c r="X442" s="212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929</v>
      </c>
      <c r="W443" s="248" t="s">
        <v>1098</v>
      </c>
      <c r="X443" s="212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963</v>
      </c>
      <c r="W444" s="172" t="s">
        <v>933</v>
      </c>
      <c r="X444" s="212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522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1">
        <v>49</v>
      </c>
      <c r="K448" s="211">
        <v>203</v>
      </c>
      <c r="L448" s="211" t="s">
        <v>317</v>
      </c>
      <c r="M448" s="200" t="s">
        <v>1564</v>
      </c>
      <c r="N448" s="200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929</v>
      </c>
      <c r="W448" s="248" t="s">
        <v>951</v>
      </c>
      <c r="X448" s="212" t="s">
        <v>667</v>
      </c>
      <c r="Y448" s="158" t="s">
        <v>670</v>
      </c>
      <c r="Z448" s="158"/>
      <c r="AA448" s="211">
        <v>1</v>
      </c>
      <c r="AB448" s="71" t="s">
        <v>659</v>
      </c>
      <c r="AC448" s="71" t="s">
        <v>654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590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925</v>
      </c>
      <c r="W449" s="248" t="s">
        <v>936</v>
      </c>
      <c r="X449" s="212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925</v>
      </c>
      <c r="W450" s="172" t="s">
        <v>1361</v>
      </c>
      <c r="X450" s="212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925</v>
      </c>
      <c r="W451" s="172" t="s">
        <v>1571</v>
      </c>
      <c r="X451" s="212" t="s">
        <v>667</v>
      </c>
      <c r="Y451" s="158" t="s">
        <v>670</v>
      </c>
      <c r="Z451" s="158"/>
      <c r="AA451" s="211">
        <v>1</v>
      </c>
      <c r="AB451" s="71" t="s">
        <v>669</v>
      </c>
      <c r="AC451" s="71" t="s">
        <v>665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925</v>
      </c>
      <c r="W452" s="248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4" t="s">
        <v>1575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561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925</v>
      </c>
      <c r="W454" s="262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561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925</v>
      </c>
      <c r="W455" s="262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1012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1013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1452</v>
      </c>
      <c r="W458" s="262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1586</v>
      </c>
      <c r="BK458" s="268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8" t="s">
        <v>1587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531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1452</v>
      </c>
      <c r="W459" s="262" t="s">
        <v>1588</v>
      </c>
      <c r="X459" s="52" t="s">
        <v>662</v>
      </c>
      <c r="Y459" s="158" t="s">
        <v>661</v>
      </c>
      <c r="Z459" s="158"/>
      <c r="AA459" s="211">
        <v>1</v>
      </c>
      <c r="AB459" s="71" t="s">
        <v>659</v>
      </c>
      <c r="AC459" s="71" t="s">
        <v>654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1586</v>
      </c>
      <c r="BK459" s="268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8" t="s">
        <v>1587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557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1452</v>
      </c>
      <c r="W460" s="262" t="s">
        <v>1589</v>
      </c>
      <c r="X460" s="52" t="s">
        <v>662</v>
      </c>
      <c r="Y460" s="158" t="s">
        <v>661</v>
      </c>
      <c r="Z460" s="158"/>
      <c r="AA460" s="211">
        <v>2</v>
      </c>
      <c r="AB460" s="71" t="s">
        <v>659</v>
      </c>
      <c r="AC460" s="71" t="s">
        <v>654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1586</v>
      </c>
      <c r="BK460" s="268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8" t="s">
        <v>1587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4" t="s">
        <v>1591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963</v>
      </c>
      <c r="W464" s="248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1592</v>
      </c>
      <c r="BK464" s="268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1031</v>
      </c>
      <c r="W465" s="262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1595</v>
      </c>
      <c r="BK465" s="268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1" t="s">
        <v>1596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1595</v>
      </c>
      <c r="BK466" s="268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1">
        <v>1</v>
      </c>
      <c r="AB467" s="171" t="s">
        <v>659</v>
      </c>
      <c r="AC467" s="171" t="s">
        <v>654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1595</v>
      </c>
      <c r="BK467" s="268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1043</v>
      </c>
      <c r="N468" s="200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1600</v>
      </c>
      <c r="BK468" s="268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968</v>
      </c>
      <c r="W469" s="262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1602</v>
      </c>
      <c r="BK469" s="268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1602</v>
      </c>
      <c r="BK470" s="268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963</v>
      </c>
      <c r="W471" s="262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1605</v>
      </c>
      <c r="BK471" s="268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1" t="s">
        <v>1606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590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1104</v>
      </c>
      <c r="W474" s="248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1607</v>
      </c>
      <c r="BK474" s="268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8" t="s">
        <v>1608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639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1101</v>
      </c>
      <c r="W475" s="248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1609</v>
      </c>
      <c r="BK475" s="268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8" t="s">
        <v>1610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610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925</v>
      </c>
      <c r="W476" s="248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574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925</v>
      </c>
      <c r="W477" s="248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644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1614</v>
      </c>
      <c r="W479" s="248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604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968</v>
      </c>
      <c r="W481" s="248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543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962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963</v>
      </c>
      <c r="W482" s="248" t="s">
        <v>1126</v>
      </c>
      <c r="X482" s="212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1620</v>
      </c>
      <c r="BK482" s="268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544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1">
        <v>54</v>
      </c>
      <c r="K483" s="211">
        <v>83.7</v>
      </c>
      <c r="L483" s="211" t="s">
        <v>317</v>
      </c>
      <c r="M483" s="200" t="s">
        <v>981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963</v>
      </c>
      <c r="W483" s="248" t="s">
        <v>1126</v>
      </c>
      <c r="X483" s="212" t="s">
        <v>662</v>
      </c>
      <c r="Y483" s="158" t="s">
        <v>661</v>
      </c>
      <c r="Z483" s="158"/>
      <c r="AA483" s="211">
        <v>1</v>
      </c>
      <c r="AB483" s="171" t="s">
        <v>659</v>
      </c>
      <c r="AC483" s="171" t="s">
        <v>654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1622</v>
      </c>
      <c r="BK483" s="268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588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1104</v>
      </c>
      <c r="W484" s="248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1625</v>
      </c>
      <c r="BK484" s="268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8" t="s">
        <v>1626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1378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1043</v>
      </c>
      <c r="N485" s="200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1628</v>
      </c>
      <c r="BK485" s="268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8" t="s">
        <v>1629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512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929</v>
      </c>
      <c r="W486" s="248" t="s">
        <v>1098</v>
      </c>
      <c r="X486" s="212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583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963</v>
      </c>
      <c r="W487" s="248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1378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1043</v>
      </c>
      <c r="N489" s="200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1633</v>
      </c>
      <c r="BK489" s="268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512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929</v>
      </c>
      <c r="W490" s="248" t="s">
        <v>1098</v>
      </c>
      <c r="X490" s="212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1635</v>
      </c>
      <c r="BK490" s="268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8" t="s">
        <v>1635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561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925</v>
      </c>
      <c r="W492" s="248" t="s">
        <v>1549</v>
      </c>
      <c r="X492" s="212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522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1">
        <v>49</v>
      </c>
      <c r="K493" s="211">
        <v>203</v>
      </c>
      <c r="L493" s="211" t="s">
        <v>317</v>
      </c>
      <c r="M493" s="200" t="s">
        <v>1564</v>
      </c>
      <c r="N493" s="200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929</v>
      </c>
      <c r="W493" s="248" t="s">
        <v>951</v>
      </c>
      <c r="X493" s="212" t="s">
        <v>667</v>
      </c>
      <c r="Y493" s="158" t="s">
        <v>670</v>
      </c>
      <c r="Z493" s="158"/>
      <c r="AA493" s="211">
        <v>1</v>
      </c>
      <c r="AB493" s="71" t="s">
        <v>659</v>
      </c>
      <c r="AC493" s="71" t="s">
        <v>654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1637</v>
      </c>
      <c r="AN493" s="264" t="s">
        <v>1638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5" t="s">
        <v>1641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590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1104</v>
      </c>
      <c r="W494" s="248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639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1101</v>
      </c>
      <c r="W495" s="248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541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925</v>
      </c>
      <c r="W496" s="172" t="s">
        <v>1644</v>
      </c>
      <c r="X496" s="212" t="s">
        <v>667</v>
      </c>
      <c r="Y496" s="158" t="s">
        <v>670</v>
      </c>
      <c r="Z496" s="158"/>
      <c r="AA496" s="211">
        <v>1</v>
      </c>
      <c r="AB496" s="71" t="s">
        <v>669</v>
      </c>
      <c r="AC496" s="71" t="s">
        <v>665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610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925</v>
      </c>
      <c r="W497" s="248" t="s">
        <v>936</v>
      </c>
      <c r="X497" s="212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574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925</v>
      </c>
      <c r="W498" s="248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377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941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941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938</v>
      </c>
      <c r="W500" s="172" t="s">
        <v>1649</v>
      </c>
      <c r="X500" s="212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578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941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1652</v>
      </c>
      <c r="W501" s="172" t="s">
        <v>1112</v>
      </c>
      <c r="X501" s="212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563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941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1654</v>
      </c>
      <c r="W502" s="172" t="s">
        <v>1112</v>
      </c>
      <c r="X502" s="212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626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941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1656</v>
      </c>
      <c r="W503" s="172" t="s">
        <v>1112</v>
      </c>
      <c r="X503" s="212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577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941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1657</v>
      </c>
      <c r="W504" s="172" t="s">
        <v>1112</v>
      </c>
      <c r="X504" s="212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574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941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1658</v>
      </c>
      <c r="W505" s="172" t="s">
        <v>1112</v>
      </c>
      <c r="X505" s="212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648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1452</v>
      </c>
      <c r="W507" s="172" t="s">
        <v>1112</v>
      </c>
      <c r="X507" s="212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573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1452</v>
      </c>
      <c r="W508" s="172" t="s">
        <v>1112</v>
      </c>
      <c r="X508" s="212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644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1614</v>
      </c>
      <c r="W509" s="248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542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938</v>
      </c>
      <c r="W510" s="172" t="s">
        <v>1663</v>
      </c>
      <c r="X510" s="212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1378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1666</v>
      </c>
      <c r="N512" s="200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463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948</v>
      </c>
      <c r="N513" s="200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950</v>
      </c>
      <c r="W513" s="172" t="s">
        <v>1672</v>
      </c>
      <c r="X513" s="212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588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1675</v>
      </c>
      <c r="W514" s="172" t="s">
        <v>1130</v>
      </c>
      <c r="X514" s="212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568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1677</v>
      </c>
      <c r="W515" s="172" t="s">
        <v>1678</v>
      </c>
      <c r="X515" s="212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543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962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963</v>
      </c>
      <c r="W516" s="248" t="s">
        <v>1126</v>
      </c>
      <c r="X516" s="212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544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1">
        <v>54</v>
      </c>
      <c r="K517" s="211">
        <v>83.7</v>
      </c>
      <c r="L517" s="211" t="s">
        <v>317</v>
      </c>
      <c r="M517" s="200" t="s">
        <v>981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963</v>
      </c>
      <c r="W517" s="248" t="s">
        <v>1126</v>
      </c>
      <c r="X517" s="212" t="s">
        <v>662</v>
      </c>
      <c r="Y517" s="158" t="s">
        <v>661</v>
      </c>
      <c r="Z517" s="158"/>
      <c r="AA517" s="211">
        <v>1</v>
      </c>
      <c r="AB517" s="171" t="s">
        <v>659</v>
      </c>
      <c r="AC517" s="171" t="s">
        <v>654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512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929</v>
      </c>
      <c r="W518" s="248" t="s">
        <v>1098</v>
      </c>
      <c r="X518" s="212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1682</v>
      </c>
      <c r="BK518" s="268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8" t="s">
        <v>1682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583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963</v>
      </c>
      <c r="W519" s="248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437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1472</v>
      </c>
      <c r="N522" s="200" t="s">
        <v>1473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958</v>
      </c>
      <c r="W522" s="172" t="s">
        <v>1057</v>
      </c>
      <c r="X522" s="212" t="s">
        <v>667</v>
      </c>
      <c r="Y522" s="223" t="s">
        <v>670</v>
      </c>
      <c r="Z522" s="223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1683</v>
      </c>
      <c r="BK522" s="185" t="s">
        <v>1684</v>
      </c>
      <c r="BL522" s="184"/>
      <c r="BM522" s="179" t="s">
        <v>691</v>
      </c>
      <c r="BN522" s="179" t="s">
        <v>691</v>
      </c>
      <c r="BO522" s="164" t="s">
        <v>691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639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925</v>
      </c>
      <c r="W523" s="172" t="s">
        <v>1130</v>
      </c>
      <c r="X523" s="52" t="s">
        <v>667</v>
      </c>
      <c r="Y523" s="223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541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925</v>
      </c>
      <c r="W524" s="172" t="s">
        <v>1687</v>
      </c>
      <c r="X524" s="52" t="s">
        <v>667</v>
      </c>
      <c r="Y524" s="223" t="s">
        <v>670</v>
      </c>
      <c r="Z524" s="158"/>
      <c r="AA524" s="211">
        <v>1</v>
      </c>
      <c r="AB524" s="71" t="s">
        <v>669</v>
      </c>
      <c r="AC524" s="71" t="s">
        <v>665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637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925</v>
      </c>
      <c r="W525" s="248" t="s">
        <v>936</v>
      </c>
      <c r="X525" s="52" t="s">
        <v>667</v>
      </c>
      <c r="Y525" s="223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610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925</v>
      </c>
      <c r="W526" s="248" t="s">
        <v>936</v>
      </c>
      <c r="X526" s="52" t="s">
        <v>667</v>
      </c>
      <c r="Y526" s="223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463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938</v>
      </c>
      <c r="W527" s="172" t="s">
        <v>1693</v>
      </c>
      <c r="X527" s="52" t="s">
        <v>667</v>
      </c>
      <c r="Y527" s="223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522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1695</v>
      </c>
      <c r="W528" s="248" t="s">
        <v>1098</v>
      </c>
      <c r="X528" s="52" t="s">
        <v>667</v>
      </c>
      <c r="Y528" s="223" t="s">
        <v>670</v>
      </c>
      <c r="Z528" s="158"/>
      <c r="AA528" s="211">
        <v>1</v>
      </c>
      <c r="AB528" s="71" t="s">
        <v>659</v>
      </c>
      <c r="AC528" s="71" t="s">
        <v>654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1696</v>
      </c>
      <c r="AN528" s="264" t="s">
        <v>1697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584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938</v>
      </c>
      <c r="W529" s="248" t="s">
        <v>936</v>
      </c>
      <c r="X529" s="52" t="s">
        <v>667</v>
      </c>
      <c r="Y529" s="223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542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938</v>
      </c>
      <c r="W530" s="172" t="s">
        <v>1663</v>
      </c>
      <c r="X530" s="52" t="s">
        <v>667</v>
      </c>
      <c r="Y530" s="223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1702</v>
      </c>
      <c r="BK530" s="17" t="s">
        <v>1703</v>
      </c>
      <c r="BL530" s="16"/>
      <c r="BM530" s="179" t="s">
        <v>676</v>
      </c>
      <c r="BN530" s="179" t="s">
        <v>699</v>
      </c>
      <c r="BO530" s="164" t="s">
        <v>763</v>
      </c>
      <c r="BP530" s="18" t="s">
        <v>1703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557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1704</v>
      </c>
      <c r="N532" s="200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580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1452</v>
      </c>
      <c r="W533" s="172" t="s">
        <v>1112</v>
      </c>
      <c r="X533" s="52" t="s">
        <v>667</v>
      </c>
      <c r="Y533" s="223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648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1452</v>
      </c>
      <c r="W534" s="172" t="s">
        <v>1112</v>
      </c>
      <c r="X534" s="52" t="s">
        <v>667</v>
      </c>
      <c r="Y534" s="223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573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1452</v>
      </c>
      <c r="W535" s="172" t="s">
        <v>1112</v>
      </c>
      <c r="X535" s="52" t="s">
        <v>667</v>
      </c>
      <c r="Y535" s="223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1378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1711</v>
      </c>
      <c r="N537" s="200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1668</v>
      </c>
      <c r="W537" s="172" t="s">
        <v>1669</v>
      </c>
      <c r="X537" s="52" t="s">
        <v>667</v>
      </c>
      <c r="Y537" s="223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543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962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963</v>
      </c>
      <c r="W538" s="248" t="s">
        <v>1126</v>
      </c>
      <c r="X538" s="52" t="s">
        <v>667</v>
      </c>
      <c r="Y538" s="223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568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1677</v>
      </c>
      <c r="W539" s="172" t="s">
        <v>1678</v>
      </c>
      <c r="X539" s="52" t="s">
        <v>667</v>
      </c>
      <c r="Y539" s="223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544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1">
        <v>54</v>
      </c>
      <c r="K540" s="211">
        <v>83.7</v>
      </c>
      <c r="L540" s="211" t="s">
        <v>317</v>
      </c>
      <c r="M540" s="200" t="s">
        <v>981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963</v>
      </c>
      <c r="W540" s="248" t="s">
        <v>1126</v>
      </c>
      <c r="X540" s="52" t="s">
        <v>667</v>
      </c>
      <c r="Y540" s="223" t="s">
        <v>670</v>
      </c>
      <c r="Z540" s="158"/>
      <c r="AA540" s="211">
        <v>1</v>
      </c>
      <c r="AB540" s="171" t="s">
        <v>659</v>
      </c>
      <c r="AC540" s="171" t="s">
        <v>654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588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968</v>
      </c>
      <c r="W541" s="172" t="s">
        <v>1130</v>
      </c>
      <c r="X541" s="52" t="s">
        <v>667</v>
      </c>
      <c r="Y541" s="223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994</v>
      </c>
      <c r="BK541" s="17" t="s">
        <v>1720</v>
      </c>
      <c r="BL541" s="16"/>
      <c r="BM541" s="179" t="s">
        <v>687</v>
      </c>
      <c r="BN541" s="179" t="s">
        <v>717</v>
      </c>
      <c r="BO541" s="164" t="s">
        <v>825</v>
      </c>
      <c r="BP541" s="18" t="s">
        <v>1720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604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968</v>
      </c>
      <c r="W542" s="248" t="s">
        <v>936</v>
      </c>
      <c r="X542" s="52" t="s">
        <v>667</v>
      </c>
      <c r="Y542" s="223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994</v>
      </c>
      <c r="BK542" s="17" t="s">
        <v>1720</v>
      </c>
      <c r="BL542" s="16"/>
      <c r="BM542" s="179" t="s">
        <v>687</v>
      </c>
      <c r="BN542" s="179" t="s">
        <v>717</v>
      </c>
      <c r="BO542" s="164" t="s">
        <v>825</v>
      </c>
      <c r="BP542" s="18" t="s">
        <v>1720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512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929</v>
      </c>
      <c r="W543" s="248" t="s">
        <v>1098</v>
      </c>
      <c r="X543" s="52" t="s">
        <v>667</v>
      </c>
      <c r="Y543" s="223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541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925</v>
      </c>
      <c r="W545" s="262" t="s">
        <v>1722</v>
      </c>
      <c r="X545" s="52" t="s">
        <v>667</v>
      </c>
      <c r="Y545" s="158" t="s">
        <v>670</v>
      </c>
      <c r="Z545" s="158"/>
      <c r="AA545" s="211">
        <v>1</v>
      </c>
      <c r="AB545" s="71" t="s">
        <v>669</v>
      </c>
      <c r="AC545" s="71" t="s">
        <v>665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1723</v>
      </c>
      <c r="BK545" s="17" t="s">
        <v>1723</v>
      </c>
      <c r="BL545" s="16"/>
      <c r="BM545" s="179" t="s">
        <v>680</v>
      </c>
      <c r="BN545" s="179" t="s">
        <v>702</v>
      </c>
      <c r="BO545" s="164" t="s">
        <v>1724</v>
      </c>
      <c r="BP545" s="18" t="s">
        <v>1723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639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1725</v>
      </c>
      <c r="BK546" s="17" t="s">
        <v>1725</v>
      </c>
      <c r="BL546" s="16"/>
      <c r="BM546" s="179" t="s">
        <v>687</v>
      </c>
      <c r="BN546" s="179" t="s">
        <v>717</v>
      </c>
      <c r="BO546" s="164" t="s">
        <v>1726</v>
      </c>
      <c r="BP546" s="18" t="s">
        <v>1725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637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925</v>
      </c>
      <c r="W547" s="248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610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925</v>
      </c>
      <c r="W548" s="248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1727</v>
      </c>
      <c r="BK548" s="17" t="s">
        <v>1727</v>
      </c>
      <c r="BL548" s="16"/>
      <c r="BM548" s="179" t="s">
        <v>687</v>
      </c>
      <c r="BN548" s="179" t="s">
        <v>717</v>
      </c>
      <c r="BO548" s="164" t="s">
        <v>780</v>
      </c>
      <c r="BP548" s="18" t="s">
        <v>1727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463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1728</v>
      </c>
      <c r="BK550" s="17" t="s">
        <v>1729</v>
      </c>
      <c r="BL550" s="16"/>
      <c r="BM550" s="179" t="s">
        <v>691</v>
      </c>
      <c r="BN550" s="179" t="s">
        <v>691</v>
      </c>
      <c r="BO550" s="164" t="s">
        <v>691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522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1695</v>
      </c>
      <c r="W551" s="248" t="s">
        <v>1098</v>
      </c>
      <c r="X551" s="52" t="s">
        <v>667</v>
      </c>
      <c r="Y551" s="158" t="s">
        <v>670</v>
      </c>
      <c r="Z551" s="158"/>
      <c r="AA551" s="211">
        <v>1</v>
      </c>
      <c r="AB551" s="71" t="s">
        <v>659</v>
      </c>
      <c r="AC551" s="71" t="s">
        <v>654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1730</v>
      </c>
      <c r="BK551" s="17" t="s">
        <v>1731</v>
      </c>
      <c r="BL551" s="16"/>
      <c r="BM551" s="179" t="s">
        <v>697</v>
      </c>
      <c r="BN551" s="179" t="s">
        <v>697</v>
      </c>
      <c r="BO551" s="164" t="s">
        <v>697</v>
      </c>
      <c r="BP551" s="18" t="s">
        <v>1731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584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938</v>
      </c>
      <c r="W552" s="248" t="s">
        <v>936</v>
      </c>
      <c r="X552" s="52" t="s">
        <v>667</v>
      </c>
      <c r="Y552" s="158" t="s">
        <v>670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1732</v>
      </c>
      <c r="BK552" s="17" t="s">
        <v>1732</v>
      </c>
      <c r="BL552" s="16"/>
      <c r="BM552" s="179" t="s">
        <v>697</v>
      </c>
      <c r="BN552" s="179" t="s">
        <v>697</v>
      </c>
      <c r="BO552" s="164" t="s">
        <v>697</v>
      </c>
      <c r="BP552" s="18" t="s">
        <v>1732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542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938</v>
      </c>
      <c r="W553" s="172" t="s">
        <v>1663</v>
      </c>
      <c r="X553" s="176" t="s">
        <v>667</v>
      </c>
      <c r="Y553" s="158" t="s">
        <v>670</v>
      </c>
      <c r="Z553" s="179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1733</v>
      </c>
      <c r="BK553" s="186" t="s">
        <v>1734</v>
      </c>
      <c r="BL553" s="184"/>
      <c r="BM553" s="179" t="s">
        <v>691</v>
      </c>
      <c r="BN553" s="179" t="s">
        <v>691</v>
      </c>
      <c r="BO553" s="164" t="s">
        <v>691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557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1452</v>
      </c>
      <c r="W554" s="263" t="s">
        <v>1735</v>
      </c>
      <c r="X554" s="240" t="s">
        <v>667</v>
      </c>
      <c r="Y554" s="158" t="s">
        <v>670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1736</v>
      </c>
      <c r="BK554" s="244" t="s">
        <v>1737</v>
      </c>
      <c r="BL554" s="184"/>
      <c r="BM554" s="179" t="s">
        <v>691</v>
      </c>
      <c r="BN554" s="179" t="s">
        <v>691</v>
      </c>
      <c r="BO554" s="164" t="s">
        <v>691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580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1452</v>
      </c>
      <c r="W555" s="172" t="s">
        <v>1112</v>
      </c>
      <c r="X555" s="240" t="s">
        <v>1738</v>
      </c>
      <c r="Y555" s="158" t="s">
        <v>670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973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1739</v>
      </c>
      <c r="BK555" s="244" t="s">
        <v>1739</v>
      </c>
      <c r="BL555" s="184"/>
      <c r="BM555" s="179" t="s">
        <v>697</v>
      </c>
      <c r="BN555" s="179" t="s">
        <v>697</v>
      </c>
      <c r="BO555" s="164" t="s">
        <v>697</v>
      </c>
      <c r="BP555" s="244" t="s">
        <v>1739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648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1452</v>
      </c>
      <c r="W556" s="172" t="s">
        <v>1112</v>
      </c>
      <c r="X556" s="240" t="s">
        <v>667</v>
      </c>
      <c r="Y556" s="158" t="s">
        <v>670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1739</v>
      </c>
      <c r="BK556" s="244" t="s">
        <v>1739</v>
      </c>
      <c r="BL556" s="184"/>
      <c r="BM556" s="179" t="s">
        <v>697</v>
      </c>
      <c r="BN556" s="179" t="s">
        <v>697</v>
      </c>
      <c r="BO556" s="164" t="s">
        <v>697</v>
      </c>
      <c r="BP556" s="244" t="s">
        <v>1739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573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1452</v>
      </c>
      <c r="W557" s="172" t="s">
        <v>1112</v>
      </c>
      <c r="X557" s="240" t="s">
        <v>667</v>
      </c>
      <c r="Y557" s="158" t="s">
        <v>670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1739</v>
      </c>
      <c r="BK557" s="244" t="s">
        <v>1739</v>
      </c>
      <c r="BL557" s="184"/>
      <c r="BM557" s="179" t="s">
        <v>697</v>
      </c>
      <c r="BN557" s="179" t="s">
        <v>697</v>
      </c>
      <c r="BO557" s="164" t="s">
        <v>697</v>
      </c>
      <c r="BP557" s="244" t="s">
        <v>1739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568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968</v>
      </c>
      <c r="W559" s="346" t="s">
        <v>1489</v>
      </c>
      <c r="X559" s="240" t="s">
        <v>1740</v>
      </c>
      <c r="Y559" s="158" t="s">
        <v>670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1741</v>
      </c>
      <c r="BK559" s="244" t="s">
        <v>1741</v>
      </c>
      <c r="BL559" s="184"/>
      <c r="BM559" s="179" t="s">
        <v>687</v>
      </c>
      <c r="BN559" s="179" t="s">
        <v>717</v>
      </c>
      <c r="BO559" s="164" t="s">
        <v>1726</v>
      </c>
      <c r="BP559" s="244" t="s">
        <v>1741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1029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1031</v>
      </c>
      <c r="W560" s="346" t="s">
        <v>1742</v>
      </c>
      <c r="X560" s="240" t="s">
        <v>662</v>
      </c>
      <c r="Y560" s="158" t="s">
        <v>666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1743</v>
      </c>
      <c r="BK560" s="244" t="s">
        <v>1743</v>
      </c>
      <c r="BL560" s="184"/>
      <c r="BM560" s="179" t="s">
        <v>686</v>
      </c>
      <c r="BN560" s="179" t="s">
        <v>707</v>
      </c>
      <c r="BO560" s="164" t="s">
        <v>806</v>
      </c>
      <c r="BP560" s="244" t="s">
        <v>1743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544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1">
        <v>54</v>
      </c>
      <c r="K561" s="211">
        <v>83.7</v>
      </c>
      <c r="L561" s="211" t="s">
        <v>317</v>
      </c>
      <c r="M561" s="200" t="s">
        <v>981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963</v>
      </c>
      <c r="W561" s="248" t="s">
        <v>1126</v>
      </c>
      <c r="X561" s="240" t="s">
        <v>667</v>
      </c>
      <c r="Y561" s="158" t="s">
        <v>670</v>
      </c>
      <c r="Z561" s="179"/>
      <c r="AA561" s="211">
        <v>1</v>
      </c>
      <c r="AB561" s="171" t="s">
        <v>659</v>
      </c>
      <c r="AC561" s="171" t="s">
        <v>654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1744</v>
      </c>
      <c r="BK561" s="244" t="s">
        <v>1744</v>
      </c>
      <c r="BL561" s="184"/>
      <c r="BM561" s="179" t="s">
        <v>691</v>
      </c>
      <c r="BN561" s="179" t="s">
        <v>691</v>
      </c>
      <c r="BO561" s="164" t="s">
        <v>691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588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968</v>
      </c>
      <c r="W562" s="172" t="s">
        <v>1130</v>
      </c>
      <c r="X562" s="240" t="s">
        <v>667</v>
      </c>
      <c r="Y562" s="158" t="s">
        <v>670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1745</v>
      </c>
      <c r="BK562" s="244" t="s">
        <v>1746</v>
      </c>
      <c r="BL562" s="184"/>
      <c r="BM562" s="179" t="s">
        <v>697</v>
      </c>
      <c r="BN562" s="179" t="s">
        <v>697</v>
      </c>
      <c r="BO562" s="164" t="s">
        <v>697</v>
      </c>
      <c r="BP562" s="244" t="s">
        <v>1746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604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968</v>
      </c>
      <c r="W563" s="248" t="s">
        <v>936</v>
      </c>
      <c r="X563" s="240" t="s">
        <v>667</v>
      </c>
      <c r="Y563" s="158" t="s">
        <v>670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994</v>
      </c>
      <c r="BK563" s="244" t="s">
        <v>1440</v>
      </c>
      <c r="BL563" s="184"/>
      <c r="BM563" s="179" t="s">
        <v>697</v>
      </c>
      <c r="BN563" s="179" t="s">
        <v>697</v>
      </c>
      <c r="BO563" s="164" t="s">
        <v>697</v>
      </c>
      <c r="BP563" s="244" t="s">
        <v>1440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512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929</v>
      </c>
      <c r="W564" s="248" t="s">
        <v>1098</v>
      </c>
      <c r="X564" s="240" t="s">
        <v>667</v>
      </c>
      <c r="Y564" s="158" t="s">
        <v>670</v>
      </c>
      <c r="Z564" s="179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1747</v>
      </c>
      <c r="BK564" s="244" t="s">
        <v>1747</v>
      </c>
      <c r="BL564" s="184"/>
      <c r="BM564" s="179" t="s">
        <v>678</v>
      </c>
      <c r="BN564" s="179" t="s">
        <v>701</v>
      </c>
      <c r="BO564" s="164" t="s">
        <v>1748</v>
      </c>
      <c r="BP564" s="244" t="s">
        <v>1747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522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1695</v>
      </c>
      <c r="W567" s="248" t="s">
        <v>1098</v>
      </c>
      <c r="X567" s="240" t="s">
        <v>667</v>
      </c>
      <c r="Y567" s="158" t="s">
        <v>670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1749</v>
      </c>
      <c r="BK567" s="270" t="s">
        <v>1749</v>
      </c>
      <c r="BL567" s="184"/>
      <c r="BM567" s="179" t="s">
        <v>697</v>
      </c>
      <c r="BN567" s="179" t="s">
        <v>697</v>
      </c>
      <c r="BO567" s="164" t="s">
        <v>697</v>
      </c>
      <c r="BP567" s="270" t="s">
        <v>1749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568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968</v>
      </c>
      <c r="W568" s="346" t="s">
        <v>1489</v>
      </c>
      <c r="X568" s="240" t="s">
        <v>667</v>
      </c>
      <c r="Y568" s="158" t="s">
        <v>670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1750</v>
      </c>
      <c r="BK568" s="270" t="s">
        <v>1750</v>
      </c>
      <c r="BL568" s="184"/>
      <c r="BM568" s="179" t="s">
        <v>687</v>
      </c>
      <c r="BN568" s="179" t="s">
        <v>717</v>
      </c>
      <c r="BO568" s="164" t="s">
        <v>780</v>
      </c>
      <c r="BP568" s="270" t="s">
        <v>1750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512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929</v>
      </c>
      <c r="W569" s="248" t="s">
        <v>1098</v>
      </c>
      <c r="X569" s="240" t="s">
        <v>667</v>
      </c>
      <c r="Y569" s="158" t="s">
        <v>670</v>
      </c>
      <c r="Z569" s="179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1751</v>
      </c>
      <c r="BK569" s="270" t="s">
        <v>1752</v>
      </c>
      <c r="BL569" s="184"/>
      <c r="BM569" s="179" t="s">
        <v>691</v>
      </c>
      <c r="BN569" s="179" t="s">
        <v>691</v>
      </c>
      <c r="BO569" s="164" t="s">
        <v>691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528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929</v>
      </c>
      <c r="W570" s="248" t="s">
        <v>1098</v>
      </c>
      <c r="X570" s="240" t="s">
        <v>667</v>
      </c>
      <c r="Y570" s="179"/>
      <c r="Z570" s="179"/>
      <c r="AA570" s="177">
        <v>1</v>
      </c>
      <c r="AB570" s="71" t="s">
        <v>659</v>
      </c>
      <c r="AC570" s="71" t="s">
        <v>654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1753</v>
      </c>
      <c r="BK570" s="244" t="s">
        <v>1753</v>
      </c>
      <c r="BL570" s="184"/>
      <c r="BM570" s="179" t="s">
        <v>697</v>
      </c>
      <c r="BN570" s="179" t="s">
        <v>697</v>
      </c>
      <c r="BO570" s="164" t="s">
        <v>697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396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1754</v>
      </c>
      <c r="N571" s="200" t="s">
        <v>1168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1110</v>
      </c>
      <c r="W571" s="263" t="s">
        <v>1755</v>
      </c>
      <c r="X571" s="240" t="s">
        <v>1756</v>
      </c>
      <c r="Y571" s="179"/>
      <c r="Z571" s="179"/>
      <c r="AA571" s="177">
        <v>1</v>
      </c>
      <c r="AB571" s="161" t="s">
        <v>1757</v>
      </c>
      <c r="AC571" s="161" t="s">
        <v>654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1758</v>
      </c>
      <c r="BK571" s="244" t="s">
        <v>1759</v>
      </c>
      <c r="BL571" s="184"/>
      <c r="BM571" s="179" t="s">
        <v>691</v>
      </c>
      <c r="BN571" s="179" t="s">
        <v>691</v>
      </c>
      <c r="BO571" s="164" t="s">
        <v>691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541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925</v>
      </c>
      <c r="W572" s="262" t="s">
        <v>1722</v>
      </c>
      <c r="X572" s="212" t="s">
        <v>667</v>
      </c>
      <c r="Y572" s="158" t="s">
        <v>670</v>
      </c>
      <c r="Z572" s="179"/>
      <c r="AA572" s="211">
        <v>1</v>
      </c>
      <c r="AB572" s="71" t="s">
        <v>669</v>
      </c>
      <c r="AC572" s="71" t="s">
        <v>665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1760</v>
      </c>
      <c r="BK572" s="244" t="s">
        <v>1761</v>
      </c>
      <c r="BL572" s="184"/>
      <c r="BM572" s="179" t="s">
        <v>687</v>
      </c>
      <c r="BN572" s="179" t="s">
        <v>717</v>
      </c>
      <c r="BO572" s="164" t="s">
        <v>780</v>
      </c>
      <c r="BP572" s="244" t="s">
        <v>1761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639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925</v>
      </c>
      <c r="W573" s="172" t="s">
        <v>1130</v>
      </c>
      <c r="X573" s="212" t="s">
        <v>667</v>
      </c>
      <c r="Y573" s="158" t="s">
        <v>670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1762</v>
      </c>
      <c r="BK573" s="244" t="s">
        <v>1763</v>
      </c>
      <c r="BL573" s="184"/>
      <c r="BM573" s="179" t="s">
        <v>687</v>
      </c>
      <c r="BN573" s="179" t="s">
        <v>717</v>
      </c>
      <c r="BO573" s="164" t="s">
        <v>825</v>
      </c>
      <c r="BP573" s="244" t="s">
        <v>1764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637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925</v>
      </c>
      <c r="W574" s="248" t="s">
        <v>936</v>
      </c>
      <c r="X574" s="212" t="s">
        <v>667</v>
      </c>
      <c r="Y574" s="158" t="s">
        <v>670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1765</v>
      </c>
      <c r="BK574" s="244" t="s">
        <v>1765</v>
      </c>
      <c r="BL574" s="184"/>
      <c r="BM574" s="179" t="s">
        <v>697</v>
      </c>
      <c r="BN574" s="179" t="s">
        <v>697</v>
      </c>
      <c r="BO574" s="164" t="s">
        <v>697</v>
      </c>
      <c r="BP574" s="244" t="s">
        <v>1765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610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925</v>
      </c>
      <c r="W575" s="248" t="s">
        <v>936</v>
      </c>
      <c r="X575" s="212" t="s">
        <v>667</v>
      </c>
      <c r="Y575" s="158" t="s">
        <v>670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1766</v>
      </c>
      <c r="BK575" s="244" t="s">
        <v>1766</v>
      </c>
      <c r="BL575" s="184"/>
      <c r="BM575" s="179" t="s">
        <v>687</v>
      </c>
      <c r="BN575" s="179" t="s">
        <v>708</v>
      </c>
      <c r="BO575" s="164" t="s">
        <v>779</v>
      </c>
      <c r="BP575" s="244" t="s">
        <v>1766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542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938</v>
      </c>
      <c r="W577" s="263" t="s">
        <v>1767</v>
      </c>
      <c r="X577" s="240" t="s">
        <v>667</v>
      </c>
      <c r="Y577" s="158" t="s">
        <v>670</v>
      </c>
      <c r="Z577" s="179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1768</v>
      </c>
      <c r="BK577" s="347" t="s">
        <v>1768</v>
      </c>
      <c r="BL577" s="184"/>
      <c r="BM577" s="179" t="s">
        <v>697</v>
      </c>
      <c r="BN577" s="179" t="s">
        <v>697</v>
      </c>
      <c r="BO577" s="164" t="s">
        <v>697</v>
      </c>
      <c r="BP577" s="244" t="s">
        <v>1768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580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1452</v>
      </c>
      <c r="W579" s="172" t="s">
        <v>1112</v>
      </c>
      <c r="X579" s="240" t="s">
        <v>667</v>
      </c>
      <c r="Y579" s="158" t="s">
        <v>670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973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1769</v>
      </c>
      <c r="BK579" s="244" t="s">
        <v>1769</v>
      </c>
      <c r="BL579" s="184"/>
      <c r="BM579" s="179" t="s">
        <v>686</v>
      </c>
      <c r="BN579" s="179" t="s">
        <v>716</v>
      </c>
      <c r="BO579" s="164" t="s">
        <v>795</v>
      </c>
      <c r="BP579" s="244" t="s">
        <v>1769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648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1452</v>
      </c>
      <c r="W580" s="172" t="s">
        <v>1112</v>
      </c>
      <c r="X580" s="240" t="s">
        <v>667</v>
      </c>
      <c r="Y580" s="158" t="s">
        <v>670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1769</v>
      </c>
      <c r="BK580" s="244" t="s">
        <v>1769</v>
      </c>
      <c r="BL580" s="184"/>
      <c r="BM580" s="179" t="s">
        <v>686</v>
      </c>
      <c r="BN580" s="179" t="s">
        <v>716</v>
      </c>
      <c r="BO580" s="164" t="s">
        <v>795</v>
      </c>
      <c r="BP580" s="244" t="s">
        <v>1769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573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1452</v>
      </c>
      <c r="W581" s="172" t="s">
        <v>1112</v>
      </c>
      <c r="X581" s="240" t="s">
        <v>667</v>
      </c>
      <c r="Y581" s="158" t="s">
        <v>670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1769</v>
      </c>
      <c r="BK581" s="244" t="s">
        <v>1769</v>
      </c>
      <c r="BL581" s="184"/>
      <c r="BM581" s="179" t="s">
        <v>686</v>
      </c>
      <c r="BN581" s="179" t="s">
        <v>716</v>
      </c>
      <c r="BO581" s="164" t="s">
        <v>795</v>
      </c>
      <c r="BP581" s="244" t="s">
        <v>1769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522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1695</v>
      </c>
      <c r="W582" s="248" t="s">
        <v>1098</v>
      </c>
      <c r="X582" s="240" t="s">
        <v>667</v>
      </c>
      <c r="Y582" s="158" t="s">
        <v>670</v>
      </c>
      <c r="Z582" s="179"/>
      <c r="AA582" s="211">
        <v>1</v>
      </c>
      <c r="AB582" s="71" t="s">
        <v>659</v>
      </c>
      <c r="AC582" s="71" t="s">
        <v>654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1770</v>
      </c>
      <c r="BK582" s="244" t="s">
        <v>1770</v>
      </c>
      <c r="BL582" s="184"/>
      <c r="BM582" s="179" t="s">
        <v>697</v>
      </c>
      <c r="BN582" s="179" t="s">
        <v>697</v>
      </c>
      <c r="BO582" s="164" t="s">
        <v>697</v>
      </c>
      <c r="BP582" s="244" t="s">
        <v>1770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584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938</v>
      </c>
      <c r="W583" s="248" t="s">
        <v>936</v>
      </c>
      <c r="X583" s="240" t="s">
        <v>1756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1771</v>
      </c>
      <c r="BK583" s="244" t="s">
        <v>1772</v>
      </c>
      <c r="BL583" s="184"/>
      <c r="BM583" s="179" t="s">
        <v>691</v>
      </c>
      <c r="BN583" s="179" t="s">
        <v>691</v>
      </c>
      <c r="BO583" s="164" t="s">
        <v>691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556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1031</v>
      </c>
      <c r="W584" s="263" t="s">
        <v>1773</v>
      </c>
      <c r="X584" s="240" t="s">
        <v>667</v>
      </c>
      <c r="Y584" s="158" t="s">
        <v>670</v>
      </c>
      <c r="Z584" s="179"/>
      <c r="AA584" s="177">
        <v>2</v>
      </c>
      <c r="AB584" s="161" t="s">
        <v>659</v>
      </c>
      <c r="AC584" s="161" t="s">
        <v>654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1774</v>
      </c>
      <c r="BK584" s="244" t="s">
        <v>1775</v>
      </c>
      <c r="BL584" s="184"/>
      <c r="BM584" s="179" t="s">
        <v>691</v>
      </c>
      <c r="BN584" s="179" t="s">
        <v>691</v>
      </c>
      <c r="BO584" s="164" t="s">
        <v>691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543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1031</v>
      </c>
      <c r="W585" s="263" t="s">
        <v>1773</v>
      </c>
      <c r="X585" s="240" t="s">
        <v>667</v>
      </c>
      <c r="Y585" s="158" t="s">
        <v>670</v>
      </c>
      <c r="Z585" s="179"/>
      <c r="AA585" s="177">
        <v>1</v>
      </c>
      <c r="AB585" s="161" t="s">
        <v>659</v>
      </c>
      <c r="AC585" s="161" t="s">
        <v>654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1776</v>
      </c>
      <c r="BK585" s="244" t="s">
        <v>1777</v>
      </c>
      <c r="BL585" s="184"/>
      <c r="BM585" s="179" t="s">
        <v>691</v>
      </c>
      <c r="BN585" s="179" t="s">
        <v>691</v>
      </c>
      <c r="BO585" s="164" t="s">
        <v>691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568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968</v>
      </c>
      <c r="W586" s="346" t="s">
        <v>1489</v>
      </c>
      <c r="X586" s="240" t="s">
        <v>667</v>
      </c>
      <c r="Y586" s="158" t="s">
        <v>670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1778</v>
      </c>
      <c r="BK586" s="244" t="s">
        <v>1778</v>
      </c>
      <c r="BL586" s="184"/>
      <c r="BM586" s="179" t="s">
        <v>687</v>
      </c>
      <c r="BN586" s="179" t="s">
        <v>717</v>
      </c>
      <c r="BO586" s="164" t="s">
        <v>769</v>
      </c>
      <c r="BP586" s="244" t="s">
        <v>1778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588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968</v>
      </c>
      <c r="W587" s="172" t="s">
        <v>1130</v>
      </c>
      <c r="X587" s="240" t="s">
        <v>667</v>
      </c>
      <c r="Y587" s="158" t="s">
        <v>670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1779</v>
      </c>
      <c r="BK587" s="347" t="s">
        <v>1780</v>
      </c>
      <c r="BL587" s="184"/>
      <c r="BM587" s="179" t="s">
        <v>687</v>
      </c>
      <c r="BN587" s="179" t="s">
        <v>717</v>
      </c>
      <c r="BO587" s="164" t="s">
        <v>769</v>
      </c>
      <c r="BP587" s="244" t="s">
        <v>1780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604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968</v>
      </c>
      <c r="W588" s="248" t="s">
        <v>936</v>
      </c>
      <c r="X588" s="240" t="s">
        <v>667</v>
      </c>
      <c r="Y588" s="158" t="s">
        <v>670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1781</v>
      </c>
      <c r="BK588" s="244" t="s">
        <v>1781</v>
      </c>
      <c r="BL588" s="184"/>
      <c r="BM588" s="179" t="s">
        <v>697</v>
      </c>
      <c r="BN588" s="179" t="s">
        <v>697</v>
      </c>
      <c r="BO588" s="179" t="s">
        <v>697</v>
      </c>
      <c r="BP588" s="244" t="s">
        <v>1781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512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929</v>
      </c>
      <c r="W589" s="248" t="s">
        <v>1098</v>
      </c>
      <c r="X589" s="240" t="s">
        <v>667</v>
      </c>
      <c r="Y589" s="158" t="s">
        <v>670</v>
      </c>
      <c r="Z589" s="179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1782</v>
      </c>
      <c r="BK589" s="244" t="s">
        <v>1783</v>
      </c>
      <c r="BL589" s="184"/>
      <c r="BM589" s="179" t="s">
        <v>697</v>
      </c>
      <c r="BN589" s="179" t="s">
        <v>697</v>
      </c>
      <c r="BO589" s="210" t="s">
        <v>697</v>
      </c>
      <c r="BP589" s="244" t="s">
        <v>1783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>
      <c r="A592" s="166" t="str">
        <f>D592&amp;B592</f>
        <v>ROGÉRIO (TP-730)46018</v>
      </c>
      <c r="B592" s="167">
        <v>46018</v>
      </c>
      <c r="C592" s="239"/>
      <c r="D592" s="212" t="s">
        <v>639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925</v>
      </c>
      <c r="W592" s="172" t="s">
        <v>1130</v>
      </c>
      <c r="X592" s="240" t="s">
        <v>667</v>
      </c>
      <c r="Y592" s="158" t="s">
        <v>670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/>
      <c r="AS592" s="265"/>
      <c r="AT592" s="265"/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/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1</v>
      </c>
      <c r="BI592" s="243"/>
      <c r="BJ592" s="270" t="s">
        <v>1784</v>
      </c>
      <c r="BK592" s="244"/>
      <c r="BL592" s="184"/>
      <c r="BM592" s="179" t="s">
        <v>687</v>
      </c>
      <c r="BN592" s="179" t="s">
        <v>717</v>
      </c>
      <c r="BO592" s="164" t="s">
        <v>769</v>
      </c>
      <c r="BP592" s="244"/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>
      <c r="A593" s="166" t="str">
        <f>D593&amp;B593</f>
        <v>V9346018</v>
      </c>
      <c r="B593" s="167">
        <v>46018</v>
      </c>
      <c r="C593" s="239"/>
      <c r="D593" s="240" t="s">
        <v>528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929</v>
      </c>
      <c r="W593" s="248" t="s">
        <v>1098</v>
      </c>
      <c r="X593" s="240" t="s">
        <v>667</v>
      </c>
      <c r="Y593" s="158" t="s">
        <v>670</v>
      </c>
      <c r="Z593" s="179"/>
      <c r="AA593" s="177">
        <v>1</v>
      </c>
      <c r="AB593" s="71" t="s">
        <v>659</v>
      </c>
      <c r="AC593" s="71" t="s">
        <v>654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/>
      <c r="AS593" s="265"/>
      <c r="AT593" s="265"/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/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1</v>
      </c>
      <c r="BI593" s="243"/>
      <c r="BJ593" s="270" t="s">
        <v>1785</v>
      </c>
      <c r="BK593" s="244"/>
      <c r="BL593" s="184"/>
      <c r="BM593" s="179" t="s">
        <v>687</v>
      </c>
      <c r="BN593" s="179" t="s">
        <v>717</v>
      </c>
      <c r="BO593" s="164" t="s">
        <v>769</v>
      </c>
      <c r="BP593" s="244"/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SuperExecução</v>
      </c>
    </row>
    <row r="594" spans="1:72" ht="34.5">
      <c r="A594" s="166" t="str">
        <f>D594&amp;B594</f>
        <v>W5946018</v>
      </c>
      <c r="B594" s="167">
        <v>46018</v>
      </c>
      <c r="C594" s="239"/>
      <c r="D594" s="212" t="s">
        <v>541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925</v>
      </c>
      <c r="W594" s="262" t="s">
        <v>1786</v>
      </c>
      <c r="X594" s="212" t="s">
        <v>667</v>
      </c>
      <c r="Y594" s="158" t="s">
        <v>670</v>
      </c>
      <c r="Z594" s="179"/>
      <c r="AA594" s="211">
        <v>1</v>
      </c>
      <c r="AB594" s="71" t="s">
        <v>659</v>
      </c>
      <c r="AC594" s="71" t="s">
        <v>665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/>
      <c r="AS594" s="265"/>
      <c r="AT594" s="265"/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/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1</v>
      </c>
      <c r="BI594" s="243"/>
      <c r="BJ594" s="270" t="s">
        <v>1787</v>
      </c>
      <c r="BK594" s="244"/>
      <c r="BL594" s="184"/>
      <c r="BM594" s="179" t="s">
        <v>687</v>
      </c>
      <c r="BN594" s="179" t="s">
        <v>717</v>
      </c>
      <c r="BO594" s="164" t="s">
        <v>769</v>
      </c>
      <c r="BP594" s="244"/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SuperExecução</v>
      </c>
    </row>
    <row r="595" spans="1:72">
      <c r="A595" s="166" t="str">
        <f>D595&amp;B595</f>
        <v>JOSÉ  (TF-521)46018</v>
      </c>
      <c r="B595" s="167">
        <v>46018</v>
      </c>
      <c r="C595" s="239"/>
      <c r="D595" s="212" t="s">
        <v>610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925</v>
      </c>
      <c r="W595" s="248" t="s">
        <v>936</v>
      </c>
      <c r="X595" s="212" t="s">
        <v>667</v>
      </c>
      <c r="Y595" s="158" t="s">
        <v>670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/>
      <c r="AS595" s="265"/>
      <c r="AT595" s="265"/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/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1</v>
      </c>
      <c r="BI595" s="243"/>
      <c r="BJ595" s="270" t="s">
        <v>1784</v>
      </c>
      <c r="BK595" s="244"/>
      <c r="BL595" s="184"/>
      <c r="BM595" s="179" t="s">
        <v>687</v>
      </c>
      <c r="BN595" s="179" t="s">
        <v>717</v>
      </c>
      <c r="BO595" s="164" t="s">
        <v>769</v>
      </c>
      <c r="BP595" s="244"/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idden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670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</row>
    <row r="597" spans="1:72">
      <c r="A597" s="166" t="str">
        <f>D597&amp;B597</f>
        <v>E4246018</v>
      </c>
      <c r="B597" s="167">
        <v>46018</v>
      </c>
      <c r="C597" s="239"/>
      <c r="D597" s="240" t="s">
        <v>463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2">
        <v>55</v>
      </c>
      <c r="K597" s="222">
        <v>102</v>
      </c>
      <c r="L597" s="177" t="s">
        <v>317</v>
      </c>
      <c r="M597" s="200" t="s">
        <v>1788</v>
      </c>
      <c r="N597" s="200" t="s">
        <v>1789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1269</v>
      </c>
      <c r="W597" s="346" t="s">
        <v>1790</v>
      </c>
      <c r="X597" s="212" t="s">
        <v>667</v>
      </c>
      <c r="Y597" s="158" t="s">
        <v>670</v>
      </c>
      <c r="Z597" s="179"/>
      <c r="AA597" s="177">
        <v>2</v>
      </c>
      <c r="AB597" s="161" t="s">
        <v>664</v>
      </c>
      <c r="AC597" s="161" t="s">
        <v>1791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1792</v>
      </c>
      <c r="BK597" s="270" t="s">
        <v>1792</v>
      </c>
      <c r="BL597" s="184"/>
      <c r="BM597" s="179" t="s">
        <v>685</v>
      </c>
      <c r="BN597" s="179" t="s">
        <v>706</v>
      </c>
      <c r="BO597" s="164" t="s">
        <v>813</v>
      </c>
      <c r="BP597" s="244" t="s">
        <v>1793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idden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670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</row>
    <row r="599" spans="1:72">
      <c r="A599" s="166" t="str">
        <f>D599&amp;B599</f>
        <v>CAIQUE (TP-869)46018</v>
      </c>
      <c r="B599" s="167">
        <v>46018</v>
      </c>
      <c r="C599" s="239"/>
      <c r="D599" s="52" t="s">
        <v>573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1452</v>
      </c>
      <c r="W599" s="172" t="s">
        <v>1794</v>
      </c>
      <c r="X599" s="240" t="s">
        <v>667</v>
      </c>
      <c r="Y599" s="158" t="s">
        <v>670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1795</v>
      </c>
      <c r="BK599" s="270" t="s">
        <v>1795</v>
      </c>
      <c r="BL599" s="184"/>
      <c r="BM599" s="179" t="s">
        <v>689</v>
      </c>
      <c r="BN599" s="179" t="s">
        <v>717</v>
      </c>
      <c r="BO599" s="164" t="s">
        <v>825</v>
      </c>
      <c r="BP599" s="244" t="s">
        <v>1796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>
      <c r="A600" s="174" t="str">
        <f>D600&amp;B600</f>
        <v>WALTER (TP-810)46018</v>
      </c>
      <c r="B600" s="167">
        <v>46018</v>
      </c>
      <c r="C600" s="239"/>
      <c r="D600" s="52" t="s">
        <v>648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1452</v>
      </c>
      <c r="W600" s="172" t="s">
        <v>1794</v>
      </c>
      <c r="X600" s="212" t="s">
        <v>667</v>
      </c>
      <c r="Y600" s="158" t="s">
        <v>670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1797</v>
      </c>
      <c r="BK600" s="270" t="s">
        <v>1798</v>
      </c>
      <c r="BL600" s="184"/>
      <c r="BM600" s="179" t="s">
        <v>693</v>
      </c>
      <c r="BN600" s="179" t="s">
        <v>710</v>
      </c>
      <c r="BO600" s="164" t="s">
        <v>784</v>
      </c>
      <c r="BP600" s="244" t="s">
        <v>1799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>
      <c r="A601" s="166" t="str">
        <f>D601&amp;B601</f>
        <v>DANILO (TP-837)46018</v>
      </c>
      <c r="B601" s="167">
        <v>46018</v>
      </c>
      <c r="C601" s="239"/>
      <c r="D601" s="212" t="s">
        <v>580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1452</v>
      </c>
      <c r="W601" s="172" t="s">
        <v>1794</v>
      </c>
      <c r="X601" s="212" t="s">
        <v>667</v>
      </c>
      <c r="Y601" s="158" t="s">
        <v>670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1797</v>
      </c>
      <c r="BK601" s="270" t="s">
        <v>1798</v>
      </c>
      <c r="BL601" s="184"/>
      <c r="BM601" s="179" t="s">
        <v>693</v>
      </c>
      <c r="BN601" s="179" t="s">
        <v>710</v>
      </c>
      <c r="BO601" s="164" t="s">
        <v>784</v>
      </c>
      <c r="BP601" s="244" t="s">
        <v>1799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idden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670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 ht="23.25">
      <c r="A603" s="166" t="str">
        <f>D603&amp;B603</f>
        <v>W6146018</v>
      </c>
      <c r="B603" s="167">
        <v>46018</v>
      </c>
      <c r="C603" s="239"/>
      <c r="D603" s="240" t="s">
        <v>543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962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963</v>
      </c>
      <c r="W603" s="248" t="s">
        <v>1126</v>
      </c>
      <c r="X603" s="240" t="s">
        <v>667</v>
      </c>
      <c r="Y603" s="158" t="s">
        <v>670</v>
      </c>
      <c r="Z603" s="179"/>
      <c r="AA603" s="177">
        <v>1</v>
      </c>
      <c r="AB603" s="161" t="s">
        <v>659</v>
      </c>
      <c r="AC603" s="161" t="s">
        <v>654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/>
      <c r="AS603" s="265"/>
      <c r="AT603" s="265"/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0</v>
      </c>
      <c r="AZ603" s="161"/>
      <c r="BA603" s="242"/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1</v>
      </c>
      <c r="BI603" s="243"/>
      <c r="BJ603" s="270" t="s">
        <v>1800</v>
      </c>
      <c r="BK603" s="244"/>
      <c r="BL603" s="184"/>
      <c r="BM603" s="179" t="s">
        <v>687</v>
      </c>
      <c r="BN603" s="179" t="s">
        <v>717</v>
      </c>
      <c r="BO603" s="164" t="s">
        <v>769</v>
      </c>
      <c r="BP603" s="244"/>
      <c r="BQ603" s="13" t="str">
        <f>IF(AND(BR603&lt;1,BS603&lt;1),"Produção e Intervalo",IF(BR603&lt;1,"Intervalo",IF(BS603&lt;1,"Produção","Aderente")))</f>
        <v>Produção e Intervalo</v>
      </c>
      <c r="BR603" s="19">
        <f>IF(OR(B603="",F603=""),"*",AY603/P603)</f>
        <v>0</v>
      </c>
      <c r="BS603" s="19">
        <f>IF(OR(B603="",F603=""),"*",BA603/Q603)</f>
        <v>0</v>
      </c>
      <c r="BT603" s="219" t="str">
        <f t="shared" si="52"/>
        <v>SuperExecução</v>
      </c>
    </row>
    <row r="604" spans="1:72">
      <c r="A604" s="166" t="str">
        <f>D604&amp;B604</f>
        <v>V8546018</v>
      </c>
      <c r="B604" s="167">
        <v>46018</v>
      </c>
      <c r="C604" s="239"/>
      <c r="D604" s="212" t="s">
        <v>512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988</v>
      </c>
      <c r="I604" s="172" t="s">
        <v>956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929</v>
      </c>
      <c r="W604" s="248" t="s">
        <v>1098</v>
      </c>
      <c r="X604" s="240" t="s">
        <v>667</v>
      </c>
      <c r="Y604" s="158" t="s">
        <v>670</v>
      </c>
      <c r="Z604" s="179"/>
      <c r="AA604" s="84">
        <v>1</v>
      </c>
      <c r="AB604" s="71" t="s">
        <v>659</v>
      </c>
      <c r="AC604" s="71" t="s">
        <v>654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/>
      <c r="AT604" s="265"/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/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1</v>
      </c>
      <c r="BI604" s="243"/>
      <c r="BJ604" s="270" t="s">
        <v>1801</v>
      </c>
      <c r="BK604" s="244"/>
      <c r="BL604" s="184"/>
      <c r="BM604" s="179" t="s">
        <v>687</v>
      </c>
      <c r="BN604" s="179" t="s">
        <v>717</v>
      </c>
      <c r="BO604" s="164" t="s">
        <v>769</v>
      </c>
      <c r="BP604" s="244"/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SuperExecução</v>
      </c>
    </row>
    <row r="605" spans="1:72">
      <c r="A605" s="166" t="str">
        <f>D605&amp;B605</f>
        <v>EDSON (TP-719)46018</v>
      </c>
      <c r="B605" s="167">
        <v>46018</v>
      </c>
      <c r="C605" s="239"/>
      <c r="D605" s="348" t="s">
        <v>588</v>
      </c>
      <c r="E605" s="273" t="s">
        <v>1802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968</v>
      </c>
      <c r="W605" s="172" t="s">
        <v>1130</v>
      </c>
      <c r="X605" s="240" t="s">
        <v>667</v>
      </c>
      <c r="Y605" s="158" t="s">
        <v>670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/>
      <c r="AS605" s="265"/>
      <c r="AT605" s="265"/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/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1</v>
      </c>
      <c r="BI605" s="243"/>
      <c r="BJ605" s="270" t="s">
        <v>1784</v>
      </c>
      <c r="BK605" s="244"/>
      <c r="BL605" s="184"/>
      <c r="BM605" s="179" t="s">
        <v>687</v>
      </c>
      <c r="BN605" s="179" t="s">
        <v>717</v>
      </c>
      <c r="BO605" s="164" t="s">
        <v>769</v>
      </c>
      <c r="BP605" s="244"/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06" si="58">IF(BN605="","",SUBSTITUTE(BM605," ","")&amp;SUBSTITUTE(BN605," ",""))</f>
        <v>SuperExecução</v>
      </c>
    </row>
    <row r="606" spans="1:72">
      <c r="A606" s="166" t="str">
        <f>D606&amp;B606</f>
        <v>JACIANO (TF-674)46018</v>
      </c>
      <c r="B606" s="167">
        <v>46018</v>
      </c>
      <c r="C606" s="239"/>
      <c r="D606" s="212" t="s">
        <v>604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968</v>
      </c>
      <c r="W606" s="248" t="s">
        <v>936</v>
      </c>
      <c r="X606" s="240" t="s">
        <v>667</v>
      </c>
      <c r="Y606" s="158" t="s">
        <v>670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1</v>
      </c>
      <c r="BI606" s="243"/>
      <c r="BJ606" s="270" t="s">
        <v>1784</v>
      </c>
      <c r="BK606" s="244"/>
      <c r="BL606" s="184"/>
      <c r="BM606" s="179" t="s">
        <v>687</v>
      </c>
      <c r="BN606" s="179" t="s">
        <v>717</v>
      </c>
      <c r="BO606" s="164" t="s">
        <v>769</v>
      </c>
      <c r="BP606" s="244"/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670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243"/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 hidden="1">
      <c r="A608" s="166" t="str">
        <f>D608&amp;B608</f>
        <v/>
      </c>
      <c r="B608" s="167"/>
      <c r="C608" s="239"/>
      <c r="D608" s="240"/>
      <c r="E608" s="273">
        <v>594</v>
      </c>
      <c r="F608" s="161"/>
      <c r="G608" s="159" t="str">
        <f>IF(D608="","*",VLOOKUP(F608,BS_ATIVIDADE[#All],3,FALSE))</f>
        <v>*</v>
      </c>
      <c r="H608" s="39"/>
      <c r="I608" s="39"/>
      <c r="J608" s="200"/>
      <c r="K608" s="200"/>
      <c r="L608" s="354"/>
      <c r="M608" s="20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335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39"/>
      <c r="P608" s="39"/>
      <c r="Q608" s="354"/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60"/>
      <c r="V608" s="261"/>
      <c r="W608" s="263"/>
      <c r="X608" s="240"/>
      <c r="Y608" s="158" t="s">
        <v>670</v>
      </c>
      <c r="Z608" s="179"/>
      <c r="AA608" s="177"/>
      <c r="AB608" s="161"/>
      <c r="AC608" s="161"/>
      <c r="AD608" s="163"/>
      <c r="AE608" s="177"/>
      <c r="AF608" s="177"/>
      <c r="AG608" s="177"/>
      <c r="AH608" s="180"/>
      <c r="AI608" s="171" t="str">
        <f>IF(BS_CONTROLE[[#This Row],[Atividade]]=0, "-", BS_CONTROLE[[#This Row],[Atividade]])</f>
        <v>-</v>
      </c>
      <c r="AJ608" s="9" t="str">
        <f>IF(D608="","*",VLOOKUP(AI608,BS_ATIVIDADE[#Data],3,FALSE))</f>
        <v>*</v>
      </c>
      <c r="AK608" s="264" t="str">
        <f>IF(BS_CONTROLE[[#This Row],[Local - Partida]]=0, "-", BS_CONTROLE[[#This Row],[Local - Partida]])</f>
        <v>-</v>
      </c>
      <c r="AL608" s="264" t="str">
        <f>IF(BS_CONTROLE[[#This Row],[Local - Encerramento]]=0, "-", BS_CONTROLE[[#This Row],[Local - Encerramento]])</f>
        <v>-</v>
      </c>
      <c r="AM608" s="264" t="str">
        <f>IF(BS_CONTROLE[[#This Row],[Entre - Estações]]=0, "-", BS_CONTROLE[[#This Row],[Entre - Estações]])</f>
        <v>-</v>
      </c>
      <c r="AN608" s="264" t="str">
        <f>IF(BS_CONTROLE[[#This Row],[SB]]=0, "-", BS_CONTROLE[[#This Row],[SB]])</f>
        <v>-</v>
      </c>
      <c r="AO608" s="246" t="str">
        <f>IF(BS_CONTROLE[[#This Row],[SUB]]=0, "-", BS_CONTROLE[[#This Row],[SUB]])</f>
        <v>-</v>
      </c>
      <c r="AP608" s="247" t="str">
        <f>IF(BS_CONTROLE[[#This Row],[KM - Inicio]]=0, "-", BS_CONTROLE[[#This Row],[KM - Inicio]])</f>
        <v>-</v>
      </c>
      <c r="AQ608" s="247" t="str">
        <f>IF(BS_CONTROLE[[#This Row],[KM - Fim]]=0, "-", BS_CONTROLE[[#This Row],[KM - Fim]])</f>
        <v>-</v>
      </c>
      <c r="AR608" s="265"/>
      <c r="AS608" s="265"/>
      <c r="AT608" s="265"/>
      <c r="AU608" s="267"/>
      <c r="AV608" s="267"/>
      <c r="AW608" s="267"/>
      <c r="AX608" s="241"/>
      <c r="AY608" s="182" t="str">
        <f>IF(D608="","*",IFERROR(IF(ISODD(COUNT(AS608:AX608)),"ERRO",SUM((AT608-AS608),(AV608-AU608),(AX608-AW608))),"ERRO"))</f>
        <v>*</v>
      </c>
      <c r="AZ608" s="161"/>
      <c r="BA608" s="242"/>
      <c r="BB608" s="178" t="str">
        <f>IFERROR(_xlfn.XLOOKUP(AI608, BS_ATIVIDADE[ATIVIDADE],BS_ATIVIDADE[UNIDADE] ), "*")</f>
        <v>*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62"/>
      <c r="BF608" s="248" t="str">
        <f>IF(BS_CONTROLE[[#This Row],[Responsavel pelo boletim]]=0, "-", BS_CONTROLE[[#This Row],[Responsavel pelo boletim]])</f>
        <v>-</v>
      </c>
      <c r="BG608" s="184"/>
      <c r="BH608" s="243"/>
      <c r="BI608" s="243"/>
      <c r="BJ608" s="270"/>
      <c r="BK608" s="244"/>
      <c r="BL608" s="184"/>
      <c r="BM608" s="179"/>
      <c r="BN608" s="179"/>
      <c r="BO608" s="210"/>
      <c r="BP608" s="244"/>
      <c r="BQ608" s="13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</row>
    <row r="609" spans="1:71" hidden="1">
      <c r="A609" s="166" t="str">
        <f>D609&amp;B609</f>
        <v>V9346019</v>
      </c>
      <c r="B609" s="167">
        <v>46019</v>
      </c>
      <c r="C609" s="239"/>
      <c r="D609" s="240" t="s">
        <v>528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8.3333333333333329E-2</v>
      </c>
      <c r="Q609" s="360">
        <v>300</v>
      </c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929</v>
      </c>
      <c r="W609" s="248" t="s">
        <v>1098</v>
      </c>
      <c r="X609" s="240" t="s">
        <v>667</v>
      </c>
      <c r="Y609" s="158" t="s">
        <v>670</v>
      </c>
      <c r="Z609" s="179"/>
      <c r="AA609" s="177">
        <v>1</v>
      </c>
      <c r="AB609" s="71" t="s">
        <v>659</v>
      </c>
      <c r="AC609" s="71" t="s">
        <v>654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/>
      <c r="AS609" s="265"/>
      <c r="AT609" s="265"/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0</v>
      </c>
      <c r="AZ609" s="161"/>
      <c r="BA609" s="242"/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243"/>
      <c r="BI609" s="243"/>
      <c r="BJ609" s="270"/>
      <c r="BK609" s="244"/>
      <c r="BL609" s="184"/>
      <c r="BM609" s="179"/>
      <c r="BN609" s="179"/>
      <c r="BO609" s="210"/>
      <c r="BP609" s="244"/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0</v>
      </c>
      <c r="BS609" s="19">
        <f>IF(OR(B609="",F609=""),"*",BA609/Q609)</f>
        <v>0</v>
      </c>
    </row>
    <row r="610" spans="1:71" hidden="1">
      <c r="A610" s="166" t="str">
        <f>D610&amp;B610</f>
        <v>W6146019</v>
      </c>
      <c r="B610" s="167">
        <v>46019</v>
      </c>
      <c r="C610" s="239"/>
      <c r="D610" s="240" t="s">
        <v>543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962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963</v>
      </c>
      <c r="W610" s="248" t="s">
        <v>1126</v>
      </c>
      <c r="X610" s="240" t="s">
        <v>667</v>
      </c>
      <c r="Y610" s="158" t="s">
        <v>670</v>
      </c>
      <c r="Z610" s="179"/>
      <c r="AA610" s="177">
        <v>1</v>
      </c>
      <c r="AB610" s="161" t="s">
        <v>659</v>
      </c>
      <c r="AC610" s="161" t="s">
        <v>654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/>
      <c r="AS610" s="265"/>
      <c r="AT610" s="265"/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0</v>
      </c>
      <c r="AZ610" s="161"/>
      <c r="BA610" s="242"/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243"/>
      <c r="BI610" s="243"/>
      <c r="BJ610" s="270"/>
      <c r="BK610" s="244"/>
      <c r="BL610" s="184"/>
      <c r="BM610" s="179"/>
      <c r="BN610" s="179"/>
      <c r="BO610" s="210"/>
      <c r="BP610" s="244"/>
      <c r="BQ610" s="13" t="str">
        <f>IF(AND(BR610&lt;1,BS610&lt;1),"Produção e Intervalo",IF(BR610&lt;1,"Intervalo",IF(BS610&lt;1,"Produção","Aderente")))</f>
        <v>Produção e Intervalo</v>
      </c>
      <c r="BR610" s="19">
        <f>IF(OR(B610="",F610=""),"*",AY610/P610)</f>
        <v>0</v>
      </c>
      <c r="BS610" s="19">
        <f>IF(OR(B610="",F610=""),"*",BA610/Q610)</f>
        <v>0</v>
      </c>
    </row>
    <row r="611" spans="1:71" hidden="1">
      <c r="A611" s="166" t="str">
        <f>D611&amp;B611</f>
        <v>V8546019</v>
      </c>
      <c r="B611" s="167">
        <v>46019</v>
      </c>
      <c r="C611" s="239"/>
      <c r="D611" s="212" t="s">
        <v>512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988</v>
      </c>
      <c r="I611" s="172" t="s">
        <v>956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929</v>
      </c>
      <c r="W611" s="248" t="s">
        <v>1098</v>
      </c>
      <c r="X611" s="240" t="s">
        <v>667</v>
      </c>
      <c r="Y611" s="158" t="s">
        <v>670</v>
      </c>
      <c r="Z611" s="179"/>
      <c r="AA611" s="84">
        <v>1</v>
      </c>
      <c r="AB611" s="71" t="s">
        <v>659</v>
      </c>
      <c r="AC611" s="71" t="s">
        <v>654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/>
      <c r="AS611" s="265"/>
      <c r="AT611" s="265"/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/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243"/>
      <c r="BI611" s="243"/>
      <c r="BJ611" s="270"/>
      <c r="BK611" s="244"/>
      <c r="BL611" s="184"/>
      <c r="BM611" s="179"/>
      <c r="BN611" s="179"/>
      <c r="BO611" s="210"/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</row>
    <row r="612" spans="1:71" hidden="1">
      <c r="A612" s="166" t="str">
        <f>D612&amp;B612</f>
        <v/>
      </c>
      <c r="B612" s="167"/>
      <c r="C612" s="239"/>
      <c r="D612" s="240"/>
      <c r="E612" s="273">
        <v>594</v>
      </c>
      <c r="F612" s="161"/>
      <c r="G612" s="159" t="str">
        <f>IF(D612="","*",VLOOKUP(F612,BS_ATIVIDADE[#All],3,FALSE))</f>
        <v>*</v>
      </c>
      <c r="H612" s="39"/>
      <c r="I612" s="39"/>
      <c r="J612" s="200"/>
      <c r="K612" s="200"/>
      <c r="L612" s="354"/>
      <c r="M612" s="20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335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39"/>
      <c r="P612" s="39"/>
      <c r="Q612" s="354"/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60"/>
      <c r="V612" s="261"/>
      <c r="W612" s="263"/>
      <c r="X612" s="240"/>
      <c r="Y612" s="179"/>
      <c r="Z612" s="179"/>
      <c r="AA612" s="177"/>
      <c r="AB612" s="161"/>
      <c r="AC612" s="161"/>
      <c r="AD612" s="163"/>
      <c r="AE612" s="177"/>
      <c r="AF612" s="177"/>
      <c r="AG612" s="177"/>
      <c r="AH612" s="180"/>
      <c r="AI612" s="171" t="str">
        <f>IF(BS_CONTROLE[[#This Row],[Atividade]]=0, "-", BS_CONTROLE[[#This Row],[Atividade]])</f>
        <v>-</v>
      </c>
      <c r="AJ612" s="9" t="str">
        <f>IF(D612="","*",VLOOKUP(AI612,BS_ATIVIDADE[#Data],3,FALSE))</f>
        <v>*</v>
      </c>
      <c r="AK612" s="264" t="str">
        <f>IF(BS_CONTROLE[[#This Row],[Local - Partida]]=0, "-", BS_CONTROLE[[#This Row],[Local - Partida]])</f>
        <v>-</v>
      </c>
      <c r="AL612" s="264" t="str">
        <f>IF(BS_CONTROLE[[#This Row],[Local - Encerramento]]=0, "-", BS_CONTROLE[[#This Row],[Local - Encerramento]])</f>
        <v>-</v>
      </c>
      <c r="AM612" s="264" t="str">
        <f>IF(BS_CONTROLE[[#This Row],[Entre - Estações]]=0, "-", BS_CONTROLE[[#This Row],[Entre - Estações]])</f>
        <v>-</v>
      </c>
      <c r="AN612" s="264" t="str">
        <f>IF(BS_CONTROLE[[#This Row],[SB]]=0, "-", BS_CONTROLE[[#This Row],[SB]])</f>
        <v>-</v>
      </c>
      <c r="AO612" s="246" t="str">
        <f>IF(BS_CONTROLE[[#This Row],[SUB]]=0, "-", BS_CONTROLE[[#This Row],[SUB]])</f>
        <v>-</v>
      </c>
      <c r="AP612" s="247" t="str">
        <f>IF(BS_CONTROLE[[#This Row],[KM - Inicio]]=0, "-", BS_CONTROLE[[#This Row],[KM - Inicio]])</f>
        <v>-</v>
      </c>
      <c r="AQ612" s="247" t="str">
        <f>IF(BS_CONTROLE[[#This Row],[KM - Fim]]=0, "-", BS_CONTROLE[[#This Row],[KM - Fim]])</f>
        <v>-</v>
      </c>
      <c r="AR612" s="265"/>
      <c r="AS612" s="265"/>
      <c r="AT612" s="265"/>
      <c r="AU612" s="267"/>
      <c r="AV612" s="267"/>
      <c r="AW612" s="267"/>
      <c r="AX612" s="241"/>
      <c r="AY612" s="182" t="str">
        <f>IF(D612="","*",IFERROR(IF(ISODD(COUNT(AS612:AX612)),"ERRO",SUM((AT612-AS612),(AV612-AU612),(AX612-AW612))),"ERRO"))</f>
        <v>*</v>
      </c>
      <c r="AZ612" s="161"/>
      <c r="BA612" s="242"/>
      <c r="BB612" s="178" t="str">
        <f>IFERROR(_xlfn.XLOOKUP(AI612, BS_ATIVIDADE[ATIVIDADE],BS_ATIVIDADE[UNIDADE] ), "*")</f>
        <v>*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62"/>
      <c r="BF612" s="248" t="str">
        <f>IF(BS_CONTROLE[[#This Row],[Responsavel pelo boletim]]=0, "-", BS_CONTROLE[[#This Row],[Responsavel pelo boletim]])</f>
        <v>-</v>
      </c>
      <c r="BG612" s="184"/>
      <c r="BH612" s="243"/>
      <c r="BI612" s="243"/>
      <c r="BJ612" s="270"/>
      <c r="BK612" s="244"/>
      <c r="BL612" s="184"/>
      <c r="BM612" s="179"/>
      <c r="BN612" s="179"/>
      <c r="BO612" s="210"/>
      <c r="BP612" s="244"/>
      <c r="BQ612" s="13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</row>
    <row r="613" spans="1:71" hidden="1">
      <c r="A613" s="166" t="str">
        <f>D613&amp;B613</f>
        <v>V9346020</v>
      </c>
      <c r="B613" s="167">
        <v>46020</v>
      </c>
      <c r="C613" s="239"/>
      <c r="D613" s="240" t="s">
        <v>528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929</v>
      </c>
      <c r="W613" s="248" t="s">
        <v>1098</v>
      </c>
      <c r="X613" s="240" t="s">
        <v>662</v>
      </c>
      <c r="Y613" s="179"/>
      <c r="Z613" s="179"/>
      <c r="AA613" s="177">
        <v>1</v>
      </c>
      <c r="AB613" s="71" t="s">
        <v>659</v>
      </c>
      <c r="AC613" s="71" t="s">
        <v>654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/>
      <c r="AS613" s="265"/>
      <c r="AT613" s="265"/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/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243"/>
      <c r="BI613" s="243"/>
      <c r="BJ613" s="270"/>
      <c r="BK613" s="244"/>
      <c r="BL613" s="184"/>
      <c r="BM613" s="179"/>
      <c r="BN613" s="179"/>
      <c r="BO613" s="210"/>
      <c r="BP613" s="244"/>
      <c r="BQ613" s="13" t="str">
        <f>IF(AND(BR613&lt;1,BS613&lt;1),"Produção e Intervalo",IF(BR613&lt;1,"Intervalo",IF(BS613&lt;1,"Produção","Aderente")))</f>
        <v>Produção e Intervalo</v>
      </c>
      <c r="BR613" s="19">
        <f>IF(OR(B613="",F613=""),"*",AY613/P613)</f>
        <v>0</v>
      </c>
      <c r="BS613" s="19">
        <f>IF(OR(B613="",F613=""),"*",BA613/Q613)</f>
        <v>0</v>
      </c>
    </row>
    <row r="614" spans="1:71" ht="46.5" hidden="1">
      <c r="A614" s="166" t="str">
        <f>D614&amp;B614</f>
        <v>W5946020</v>
      </c>
      <c r="B614" s="167">
        <v>46020</v>
      </c>
      <c r="C614" s="239"/>
      <c r="D614" s="240" t="s">
        <v>541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925</v>
      </c>
      <c r="W614" s="263" t="s">
        <v>1803</v>
      </c>
      <c r="X614" s="240" t="s">
        <v>667</v>
      </c>
      <c r="Y614" s="179"/>
      <c r="Z614" s="179"/>
      <c r="AA614" s="211">
        <v>1</v>
      </c>
      <c r="AB614" s="71" t="s">
        <v>659</v>
      </c>
      <c r="AC614" s="71" t="s">
        <v>665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/>
      <c r="AS614" s="265"/>
      <c r="AT614" s="265"/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/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243"/>
      <c r="BI614" s="243"/>
      <c r="BJ614" s="270"/>
      <c r="BK614" s="244"/>
      <c r="BL614" s="184"/>
      <c r="BM614" s="179"/>
      <c r="BN614" s="179"/>
      <c r="BO614" s="210"/>
      <c r="BP614" s="244"/>
      <c r="BQ614" s="13" t="str">
        <f>IF(AND(BR614&lt;1,BS614&lt;1),"Produção e Intervalo",IF(BR614&lt;1,"Intervalo",IF(BS614&lt;1,"Produção","Aderente")))</f>
        <v>Produção e Intervalo</v>
      </c>
      <c r="BR614" s="19">
        <f>IF(OR(B614="",F614=""),"*",AY614/P614)</f>
        <v>0</v>
      </c>
      <c r="BS614" s="19">
        <f>IF(OR(B614="",F614=""),"*",BA614/Q614)</f>
        <v>0</v>
      </c>
    </row>
    <row r="615" spans="1:71" hidden="1">
      <c r="A615" s="166" t="str">
        <f>D615&amp;B615</f>
        <v>JOSÉ  (TF-521)46020</v>
      </c>
      <c r="B615" s="167">
        <v>46020</v>
      </c>
      <c r="C615" s="239"/>
      <c r="D615" s="212" t="s">
        <v>610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925</v>
      </c>
      <c r="W615" s="248" t="s">
        <v>936</v>
      </c>
      <c r="X615" s="240" t="s">
        <v>667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243"/>
      <c r="BI615" s="243"/>
      <c r="BJ615" s="270"/>
      <c r="BK615" s="244"/>
      <c r="BL615" s="184"/>
      <c r="BM615" s="179"/>
      <c r="BN615" s="179"/>
      <c r="BO615" s="210"/>
      <c r="BP615" s="244"/>
      <c r="BQ615" s="13" t="str">
        <f>IF(AND(BR615&lt;1,BS615&lt;1),"Produção e Intervalo",IF(BR615&lt;1,"Intervalo",IF(BS615&lt;1,"Produção","Aderente")))</f>
        <v>Produção e Intervalo</v>
      </c>
      <c r="BR615" s="19">
        <f>IF(OR(B615="",F615=""),"*",AY615/P615)</f>
        <v>0</v>
      </c>
      <c r="BS615" s="19">
        <f>IF(OR(B615="",F615=""),"*",BA615/Q615)</f>
        <v>0</v>
      </c>
    </row>
    <row r="616" spans="1:71" hidden="1">
      <c r="A616" s="166" t="str">
        <f>D616&amp;B616</f>
        <v/>
      </c>
      <c r="B616" s="167"/>
      <c r="C616" s="239"/>
      <c r="D616" s="240"/>
      <c r="E616" s="273">
        <v>594</v>
      </c>
      <c r="F616" s="161"/>
      <c r="G616" s="159" t="str">
        <f>IF(D616="","*",VLOOKUP(F616,BS_ATIVIDADE[#All],3,FALSE))</f>
        <v>*</v>
      </c>
      <c r="H616" s="39"/>
      <c r="I616" s="39"/>
      <c r="J616" s="200"/>
      <c r="K616" s="200"/>
      <c r="L616" s="354"/>
      <c r="M616" s="20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33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39"/>
      <c r="P616" s="39"/>
      <c r="Q616" s="354"/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1"/>
      <c r="W616" s="263"/>
      <c r="X616" s="240"/>
      <c r="Y616" s="179"/>
      <c r="Z616" s="179"/>
      <c r="AA616" s="177"/>
      <c r="AB616" s="161"/>
      <c r="AC616" s="161"/>
      <c r="AD616" s="163"/>
      <c r="AE616" s="177"/>
      <c r="AF616" s="177"/>
      <c r="AG616" s="177"/>
      <c r="AH616" s="180"/>
      <c r="AI616" s="171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64" t="str">
        <f>IF(BS_CONTROLE[[#This Row],[Local - Partida]]=0, "-", BS_CONTROLE[[#This Row],[Local - Partida]])</f>
        <v>-</v>
      </c>
      <c r="AL616" s="264" t="str">
        <f>IF(BS_CONTROLE[[#This Row],[Local - Encerramento]]=0, "-", BS_CONTROLE[[#This Row],[Local - Encerramento]])</f>
        <v>-</v>
      </c>
      <c r="AM616" s="264" t="str">
        <f>IF(BS_CONTROLE[[#This Row],[Entre - Estações]]=0, "-", BS_CONTROLE[[#This Row],[Entre - Estações]])</f>
        <v>-</v>
      </c>
      <c r="AN616" s="264" t="str">
        <f>IF(BS_CONTROLE[[#This Row],[SB]]=0, "-", BS_CONTROLE[[#This Row],[SB]])</f>
        <v>-</v>
      </c>
      <c r="AO616" s="246" t="str">
        <f>IF(BS_CONTROLE[[#This Row],[SUB]]=0, "-", BS_CONTROLE[[#This Row],[SUB]])</f>
        <v>-</v>
      </c>
      <c r="AP616" s="247" t="str">
        <f>IF(BS_CONTROLE[[#This Row],[KM - Inicio]]=0, "-", BS_CONTROLE[[#This Row],[KM - Inicio]])</f>
        <v>-</v>
      </c>
      <c r="AQ616" s="247" t="str">
        <f>IF(BS_CONTROLE[[#This Row],[KM - Fim]]=0, "-", BS_CONTROLE[[#This Row],[KM - Fim]])</f>
        <v>-</v>
      </c>
      <c r="AR616" s="265"/>
      <c r="AS616" s="265"/>
      <c r="AT616" s="265"/>
      <c r="AU616" s="267"/>
      <c r="AV616" s="267"/>
      <c r="AW616" s="267"/>
      <c r="AX616" s="241"/>
      <c r="AY616" s="182" t="str">
        <f>IF(D616="","*",IFERROR(IF(ISODD(COUNT(AS616:AX616)),"ERRO",SUM((AT616-AS616),(AV616-AU616),(AX616-AW616))),"ERRO"))</f>
        <v>*</v>
      </c>
      <c r="AZ616" s="161"/>
      <c r="BA616" s="242"/>
      <c r="BB616" s="178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8" t="str">
        <f>IF(BS_CONTROLE[[#This Row],[Responsavel pelo boletim]]=0, "-", BS_CONTROLE[[#This Row],[Responsavel pelo boletim]])</f>
        <v>-</v>
      </c>
      <c r="BG616" s="184"/>
      <c r="BH616" s="243"/>
      <c r="BI616" s="243"/>
      <c r="BJ616" s="270"/>
      <c r="BK616" s="244"/>
      <c r="BL616" s="184"/>
      <c r="BM616" s="179"/>
      <c r="BN616" s="179"/>
      <c r="BO616" s="210"/>
      <c r="BP616" s="244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1" hidden="1">
      <c r="A617" s="166" t="str">
        <f>D617&amp;B617</f>
        <v>ISMAEL(TP-726)46020</v>
      </c>
      <c r="B617" s="167">
        <v>46020</v>
      </c>
      <c r="C617" s="239"/>
      <c r="D617" s="52" t="s">
        <v>603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938</v>
      </c>
      <c r="W617" s="172" t="s">
        <v>1112</v>
      </c>
      <c r="X617" s="240" t="s">
        <v>662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/>
      <c r="AS617" s="265"/>
      <c r="AT617" s="265"/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/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243"/>
      <c r="BI617" s="243"/>
      <c r="BJ617" s="270"/>
      <c r="BK617" s="244"/>
      <c r="BL617" s="184"/>
      <c r="BM617" s="179"/>
      <c r="BN617" s="179"/>
      <c r="BO617" s="210"/>
      <c r="BP617" s="244"/>
      <c r="BQ617" s="13" t="str">
        <f>IF(AND(BR617&lt;1,BS617&lt;1),"Produção e Intervalo",IF(BR617&lt;1,"Intervalo",IF(BS617&lt;1,"Produção","Aderente")))</f>
        <v>Produção e Intervalo</v>
      </c>
      <c r="BR617" s="19">
        <f>IF(OR(B617="",F617=""),"*",AY617/P617)</f>
        <v>0</v>
      </c>
      <c r="BS617" s="19">
        <f>IF(OR(B617="",F617=""),"*",BA617/Q617)</f>
        <v>0</v>
      </c>
    </row>
    <row r="618" spans="1:71" hidden="1">
      <c r="A618" s="166" t="str">
        <f>D618&amp;B618</f>
        <v>W6046020</v>
      </c>
      <c r="B618" s="167">
        <v>46020</v>
      </c>
      <c r="C618" s="239"/>
      <c r="D618" s="240" t="s">
        <v>542</v>
      </c>
      <c r="E618" s="273">
        <v>571</v>
      </c>
      <c r="F618" s="161" t="s">
        <v>479</v>
      </c>
      <c r="G618" s="159" t="str">
        <f>IF(D618="","*",VLOOKUP(F618,BS_ATIVIDADE[#All],3,FALSE))</f>
        <v>DORMENTE - DESCARGA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100</v>
      </c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938</v>
      </c>
      <c r="W618" s="263" t="s">
        <v>1804</v>
      </c>
      <c r="X618" s="240" t="s">
        <v>667</v>
      </c>
      <c r="Y618" s="179"/>
      <c r="Z618" s="179"/>
      <c r="AA618" s="84" t="s">
        <v>1448</v>
      </c>
      <c r="AB618" s="71" t="s">
        <v>659</v>
      </c>
      <c r="AC618" s="71" t="s">
        <v>654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PDM - DESCARGA - DORMENTE</v>
      </c>
      <c r="AJ618" s="9" t="str">
        <f>IF(D618="","*",VLOOKUP(AI618,BS_ATIVIDADE[#Data],3,FALSE))</f>
        <v>DORMENTE - DESCARGA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/>
      <c r="AS618" s="265"/>
      <c r="AT618" s="265"/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0</v>
      </c>
      <c r="AZ618" s="161"/>
      <c r="BA618" s="242"/>
      <c r="BB618" s="178" t="str">
        <f>IFERROR(_xlfn.XLOOKUP(AI618, BS_ATIVIDADE[ATIVIDADE],BS_ATIVIDADE[UNIDADE] ), "*")</f>
        <v>Nº DE DORMENTES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243"/>
      <c r="BI618" s="243"/>
      <c r="BJ618" s="270"/>
      <c r="BK618" s="244"/>
      <c r="BL618" s="184"/>
      <c r="BM618" s="179"/>
      <c r="BN618" s="179"/>
      <c r="BO618" s="210"/>
      <c r="BP618" s="244"/>
      <c r="BQ618" s="13" t="str">
        <f>IF(AND(BR618&lt;1,BS618&lt;1),"Produção e Intervalo",IF(BR618&lt;1,"Intervalo",IF(BS618&lt;1,"Produção","Aderente")))</f>
        <v>Produção e Intervalo</v>
      </c>
      <c r="BR618" s="19">
        <f>IF(OR(B618="",F618=""),"*",AY618/P618)</f>
        <v>0</v>
      </c>
      <c r="BS618" s="19">
        <f>IF(OR(B618="",F618=""),"*",BA618/Q618)</f>
        <v>0</v>
      </c>
    </row>
    <row r="619" spans="1:71" hidden="1">
      <c r="A619" s="166" t="str">
        <f>D619&amp;B619</f>
        <v>V8946020</v>
      </c>
      <c r="B619" s="167">
        <v>46020</v>
      </c>
      <c r="C619" s="239"/>
      <c r="D619" s="212" t="s">
        <v>522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1695</v>
      </c>
      <c r="W619" s="248" t="s">
        <v>1098</v>
      </c>
      <c r="X619" s="240" t="s">
        <v>662</v>
      </c>
      <c r="Y619" s="179"/>
      <c r="Z619" s="179"/>
      <c r="AA619" s="211">
        <v>1</v>
      </c>
      <c r="AB619" s="71" t="s">
        <v>659</v>
      </c>
      <c r="AC619" s="71" t="s">
        <v>654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/>
      <c r="AS619" s="265"/>
      <c r="AT619" s="265"/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243"/>
      <c r="BI619" s="243"/>
      <c r="BJ619" s="270"/>
      <c r="BK619" s="244"/>
      <c r="BL619" s="184"/>
      <c r="BM619" s="179"/>
      <c r="BN619" s="179"/>
      <c r="BO619" s="210"/>
      <c r="BP619" s="244"/>
      <c r="BQ619" s="13" t="str">
        <f>IF(AND(BR619&lt;1,BS619&lt;1),"Produção e Intervalo",IF(BR619&lt;1,"Intervalo",IF(BS619&lt;1,"Produção","Aderente")))</f>
        <v>Produção e Intervalo</v>
      </c>
      <c r="BR619" s="19">
        <f>IF(OR(B619="",F619=""),"*",AY619/P619)</f>
        <v>0</v>
      </c>
      <c r="BS619" s="19">
        <f>IF(OR(B619="",F619=""),"*",BA619/Q619)</f>
        <v>0</v>
      </c>
    </row>
    <row r="620" spans="1:71" hidden="1">
      <c r="A620" s="166" t="str">
        <f>D620&amp;B620</f>
        <v>EDSON (TP-780)46020</v>
      </c>
      <c r="B620" s="167">
        <v>46020</v>
      </c>
      <c r="C620" s="239"/>
      <c r="D620" s="212" t="s">
        <v>590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938</v>
      </c>
      <c r="W620" s="172" t="s">
        <v>1130</v>
      </c>
      <c r="X620" s="240" t="s">
        <v>667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/>
      <c r="AS620" s="265"/>
      <c r="AT620" s="265"/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/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243"/>
      <c r="BI620" s="243"/>
      <c r="BJ620" s="270"/>
      <c r="BK620" s="244"/>
      <c r="BL620" s="184"/>
      <c r="BM620" s="179"/>
      <c r="BN620" s="179"/>
      <c r="BO620" s="210"/>
      <c r="BP620" s="244"/>
      <c r="BQ620" s="13" t="str">
        <f>IF(AND(BR620&lt;1,BS620&lt;1),"Produção e Intervalo",IF(BR620&lt;1,"Intervalo",IF(BS620&lt;1,"Produção","Aderente")))</f>
        <v>Produção e Intervalo</v>
      </c>
      <c r="BR620" s="19">
        <f>IF(OR(B620="",F620=""),"*",AY620/P620)</f>
        <v>0</v>
      </c>
      <c r="BS620" s="19">
        <f>IF(OR(B620="",F620=""),"*",BA620/Q620)</f>
        <v>0</v>
      </c>
    </row>
    <row r="621" spans="1:71" hidden="1">
      <c r="A621" s="166" t="str">
        <f>D621&amp;B621</f>
        <v>DIEGO (TP-681)46020</v>
      </c>
      <c r="B621" s="167">
        <v>46020</v>
      </c>
      <c r="C621" s="239"/>
      <c r="D621" s="212" t="s">
        <v>584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938</v>
      </c>
      <c r="W621" s="263" t="s">
        <v>1489</v>
      </c>
      <c r="X621" s="240" t="s">
        <v>667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/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243"/>
      <c r="BI621" s="243"/>
      <c r="BJ621" s="270"/>
      <c r="BK621" s="244"/>
      <c r="BL621" s="184"/>
      <c r="BM621" s="179"/>
      <c r="BN621" s="179"/>
      <c r="BO621" s="210"/>
      <c r="BP621" s="244"/>
      <c r="BQ621" s="13" t="str">
        <f>IF(AND(BR621&lt;1,BS621&lt;1),"Produção e Intervalo",IF(BR621&lt;1,"Intervalo",IF(BS621&lt;1,"Produção","Aderente")))</f>
        <v>Produção e Intervalo</v>
      </c>
      <c r="BR621" s="19">
        <f>IF(OR(B621="",F621=""),"*",AY621/P621)</f>
        <v>0</v>
      </c>
      <c r="BS621" s="19">
        <f>IF(OR(B621="",F621=""),"*",BA621/Q621)</f>
        <v>0</v>
      </c>
    </row>
    <row r="622" spans="1:71" hidden="1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263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243"/>
      <c r="BI622" s="243"/>
      <c r="BJ622" s="270"/>
      <c r="BK622" s="244"/>
      <c r="BL622" s="184"/>
      <c r="BM622" s="179"/>
      <c r="BN622" s="179"/>
      <c r="BO622" s="210"/>
      <c r="BP622" s="244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1" ht="44.25" hidden="1" customHeight="1">
      <c r="A623" s="166" t="str">
        <f>D623&amp;B623</f>
        <v>W9646020</v>
      </c>
      <c r="B623" s="167">
        <v>46020</v>
      </c>
      <c r="C623" s="239"/>
      <c r="D623" s="212" t="s">
        <v>556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1805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1013</v>
      </c>
      <c r="O623" s="163">
        <v>0.29166666666666669</v>
      </c>
      <c r="P623" s="163">
        <v>0.20833333333333334</v>
      </c>
      <c r="Q623" s="177">
        <v>1</v>
      </c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1452</v>
      </c>
      <c r="W623" s="263" t="s">
        <v>1806</v>
      </c>
      <c r="X623" s="240" t="s">
        <v>662</v>
      </c>
      <c r="Y623" s="179"/>
      <c r="Z623" s="179"/>
      <c r="AA623" s="177">
        <v>2</v>
      </c>
      <c r="AB623" s="71" t="s">
        <v>659</v>
      </c>
      <c r="AC623" s="71" t="s">
        <v>654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/>
      <c r="AS623" s="265"/>
      <c r="AT623" s="265"/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/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243"/>
      <c r="BI623" s="243"/>
      <c r="BJ623" s="270"/>
      <c r="BK623" s="244"/>
      <c r="BL623" s="184"/>
      <c r="BM623" s="179"/>
      <c r="BN623" s="179"/>
      <c r="BO623" s="210"/>
      <c r="BP623" s="244"/>
      <c r="BQ623" s="13" t="str">
        <f>IF(AND(BR623&lt;1,BS623&lt;1),"Produção e Intervalo",IF(BR623&lt;1,"Intervalo",IF(BS623&lt;1,"Produção","Aderente")))</f>
        <v>Produção e Intervalo</v>
      </c>
      <c r="BR623" s="19">
        <f>IF(OR(B623="",F623=""),"*",AY623/P623)</f>
        <v>0</v>
      </c>
      <c r="BS623" s="19">
        <f>IF(OR(B623="",F623=""),"*",BA623/Q623)</f>
        <v>0</v>
      </c>
    </row>
    <row r="624" spans="1:71" hidden="1">
      <c r="A624" s="166" t="str">
        <f>D624&amp;B624</f>
        <v>DANILO (TP-837)46020</v>
      </c>
      <c r="B624" s="167">
        <v>46020</v>
      </c>
      <c r="C624" s="239"/>
      <c r="D624" s="212" t="s">
        <v>580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/>
      <c r="V624" s="261" t="s">
        <v>1452</v>
      </c>
      <c r="W624" s="172" t="s">
        <v>1326</v>
      </c>
      <c r="X624" s="240" t="s">
        <v>662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/>
      <c r="AS624" s="265"/>
      <c r="AT624" s="265"/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243"/>
      <c r="BI624" s="243"/>
      <c r="BJ624" s="270"/>
      <c r="BK624" s="244"/>
      <c r="BL624" s="184"/>
      <c r="BM624" s="179"/>
      <c r="BN624" s="179"/>
      <c r="BO624" s="210"/>
      <c r="BP624" s="244"/>
      <c r="BQ624" s="13" t="str">
        <f>IF(AND(BR624&lt;1,BS624&lt;1),"Produção e Intervalo",IF(BR624&lt;1,"Intervalo",IF(BS624&lt;1,"Produção","Aderente")))</f>
        <v>Produção e Intervalo</v>
      </c>
      <c r="BR624" s="19">
        <f>IF(OR(B624="",F624=""),"*",AY624/P624)</f>
        <v>0</v>
      </c>
      <c r="BS624" s="19">
        <f>IF(OR(B624="",F624=""),"*",BA624/Q624)</f>
        <v>0</v>
      </c>
    </row>
    <row r="625" spans="1:71" hidden="1">
      <c r="A625" s="166" t="str">
        <f>D625&amp;B625</f>
        <v>WALTER (TP-810)46020</v>
      </c>
      <c r="B625" s="167">
        <v>46020</v>
      </c>
      <c r="C625" s="239"/>
      <c r="D625" s="212" t="s">
        <v>648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/>
      <c r="V625" s="261" t="s">
        <v>1452</v>
      </c>
      <c r="W625" s="172" t="s">
        <v>1326</v>
      </c>
      <c r="X625" s="240" t="s">
        <v>662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/>
      <c r="AS625" s="265"/>
      <c r="AT625" s="265"/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243"/>
      <c r="BI625" s="243"/>
      <c r="BJ625" s="270"/>
      <c r="BK625" s="244"/>
      <c r="BL625" s="184"/>
      <c r="BM625" s="179"/>
      <c r="BN625" s="179"/>
      <c r="BO625" s="210"/>
      <c r="BP625" s="244"/>
      <c r="BQ625" s="13" t="str">
        <f>IF(AND(BR625&lt;1,BS625&lt;1),"Produção e Intervalo",IF(BR625&lt;1,"Intervalo",IF(BS625&lt;1,"Produção","Aderente")))</f>
        <v>Produção e Intervalo</v>
      </c>
      <c r="BR625" s="19">
        <f>IF(OR(B625="",F625=""),"*",AY625/P625)</f>
        <v>0</v>
      </c>
      <c r="BS625" s="19">
        <f>IF(OR(B625="",F625=""),"*",BA625/Q625)</f>
        <v>0</v>
      </c>
    </row>
    <row r="626" spans="1:71" hidden="1">
      <c r="A626" s="166" t="str">
        <f>D626&amp;B626</f>
        <v>CAIQUE (TP-869)46020</v>
      </c>
      <c r="B626" s="167">
        <v>46020</v>
      </c>
      <c r="C626" s="239"/>
      <c r="D626" s="212" t="s">
        <v>573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/>
      <c r="V626" s="261" t="s">
        <v>1452</v>
      </c>
      <c r="W626" s="172" t="s">
        <v>1326</v>
      </c>
      <c r="X626" s="240" t="s">
        <v>662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/>
      <c r="AS626" s="265"/>
      <c r="AT626" s="265"/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243"/>
      <c r="BI626" s="243"/>
      <c r="BJ626" s="270"/>
      <c r="BK626" s="244"/>
      <c r="BL626" s="184"/>
      <c r="BM626" s="179"/>
      <c r="BN626" s="179"/>
      <c r="BO626" s="210"/>
      <c r="BP626" s="244"/>
      <c r="BQ626" s="13" t="str">
        <f>IF(AND(BR626&lt;1,BS626&lt;1),"Produção e Intervalo",IF(BR626&lt;1,"Intervalo",IF(BS626&lt;1,"Produção","Aderente")))</f>
        <v>Produção e Intervalo</v>
      </c>
      <c r="BR626" s="19">
        <f>IF(OR(B626="",F626=""),"*",AY626/P626)</f>
        <v>0</v>
      </c>
      <c r="BS626" s="19">
        <f>IF(OR(B626="",F626=""),"*",BA626/Q626)</f>
        <v>0</v>
      </c>
    </row>
    <row r="627" spans="1:71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263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243"/>
      <c r="BI627" s="243"/>
      <c r="BJ627" s="270"/>
      <c r="BK627" s="244"/>
      <c r="BL627" s="184"/>
      <c r="BM627" s="179"/>
      <c r="BN627" s="179"/>
      <c r="BO627" s="210"/>
      <c r="BP627" s="244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 hidden="1">
      <c r="A628" s="166" t="str">
        <f>D628&amp;B628</f>
        <v>MOD ZGP46020</v>
      </c>
      <c r="B628" s="167">
        <v>46020</v>
      </c>
      <c r="C628" s="239"/>
      <c r="D628" s="212" t="s">
        <v>1029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/>
      <c r="V628" s="261" t="s">
        <v>1031</v>
      </c>
      <c r="W628" s="263" t="s">
        <v>1807</v>
      </c>
      <c r="X628" s="240" t="s">
        <v>662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/>
      <c r="AS628" s="265"/>
      <c r="AT628" s="265"/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</v>
      </c>
      <c r="AZ628" s="161"/>
      <c r="BA628" s="242"/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243"/>
      <c r="BI628" s="243"/>
      <c r="BJ628" s="270"/>
      <c r="BK628" s="244"/>
      <c r="BL628" s="184"/>
      <c r="BM628" s="179"/>
      <c r="BN628" s="179"/>
      <c r="BO628" s="210"/>
      <c r="BP628" s="244"/>
      <c r="BQ628" s="13" t="str">
        <f>IF(AND(BR628&lt;1,BS628&lt;1),"Produção e Intervalo",IF(BR628&lt;1,"Intervalo",IF(BS628&lt;1,"Produção","Aderente")))</f>
        <v>Produção e Intervalo</v>
      </c>
      <c r="BR628" s="19">
        <f>IF(OR(B628="",F628=""),"*",AY628/P628)</f>
        <v>0</v>
      </c>
      <c r="BS628" s="19">
        <f>IF(OR(B628="",F628=""),"*",BA628/Q628)</f>
        <v>0</v>
      </c>
    </row>
    <row r="629" spans="1:71" ht="34.5" hidden="1">
      <c r="A629" s="166" t="str">
        <f>D629&amp;B629</f>
        <v>W6146020</v>
      </c>
      <c r="B629" s="167">
        <v>46020</v>
      </c>
      <c r="C629" s="239"/>
      <c r="D629" s="212" t="s">
        <v>543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/>
      <c r="V629" s="261" t="s">
        <v>1031</v>
      </c>
      <c r="W629" s="263" t="s">
        <v>1808</v>
      </c>
      <c r="X629" s="240" t="s">
        <v>662</v>
      </c>
      <c r="Y629" s="179"/>
      <c r="Z629" s="179"/>
      <c r="AA629" s="177">
        <v>1</v>
      </c>
      <c r="AB629" s="161" t="s">
        <v>659</v>
      </c>
      <c r="AC629" s="161" t="s">
        <v>654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/>
      <c r="AS629" s="265"/>
      <c r="AT629" s="265"/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0</v>
      </c>
      <c r="AZ629" s="161"/>
      <c r="BA629" s="242"/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243"/>
      <c r="BI629" s="243"/>
      <c r="BJ629" s="270"/>
      <c r="BK629" s="244"/>
      <c r="BL629" s="184"/>
      <c r="BM629" s="179"/>
      <c r="BN629" s="179"/>
      <c r="BO629" s="210"/>
      <c r="BP629" s="244"/>
      <c r="BQ629" s="13" t="str">
        <f>IF(AND(BR629&lt;1,BS629&lt;1),"Produção e Intervalo",IF(BR629&lt;1,"Intervalo",IF(BS629&lt;1,"Produção","Aderente")))</f>
        <v>Produção e Intervalo</v>
      </c>
      <c r="BR629" s="19">
        <f>IF(OR(B629="",F629=""),"*",AY629/P629)</f>
        <v>0</v>
      </c>
      <c r="BS629" s="19">
        <f>IF(OR(B629="",F629=""),"*",BA629/Q629)</f>
        <v>0</v>
      </c>
    </row>
    <row r="630" spans="1:71" hidden="1">
      <c r="A630" s="166" t="str">
        <f>D630&amp;B630</f>
        <v>A8546020</v>
      </c>
      <c r="B630" s="167">
        <v>46020</v>
      </c>
      <c r="C630" s="239"/>
      <c r="D630" s="240" t="s">
        <v>446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/>
      <c r="V630" s="261" t="s">
        <v>1031</v>
      </c>
      <c r="W630" s="263" t="s">
        <v>1809</v>
      </c>
      <c r="X630" s="240" t="s">
        <v>662</v>
      </c>
      <c r="Y630" s="179"/>
      <c r="Z630" s="179"/>
      <c r="AA630" s="177">
        <v>1</v>
      </c>
      <c r="AB630" s="71" t="s">
        <v>659</v>
      </c>
      <c r="AC630" s="71" t="s">
        <v>654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243"/>
      <c r="BI630" s="243"/>
      <c r="BJ630" s="270"/>
      <c r="BK630" s="244"/>
      <c r="BL630" s="184"/>
      <c r="BM630" s="179"/>
      <c r="BN630" s="179"/>
      <c r="BO630" s="210"/>
      <c r="BP630" s="244"/>
      <c r="BQ630" s="13" t="str">
        <f>IF(AND(BR630&lt;1,BS630&lt;1),"Produção e Intervalo",IF(BR630&lt;1,"Intervalo",IF(BS630&lt;1,"Produção","Aderente")))</f>
        <v>Produção e Intervalo</v>
      </c>
      <c r="BR630" s="19">
        <f>IF(OR(B630="",F630=""),"*",AY630/P630)</f>
        <v>0</v>
      </c>
      <c r="BS630" s="19">
        <f>IF(OR(B630="",F630=""),"*",BA630/Q630)</f>
        <v>0</v>
      </c>
    </row>
    <row r="631" spans="1:71" hidden="1">
      <c r="A631" s="166" t="str">
        <f>D631&amp;B631</f>
        <v>W6246020</v>
      </c>
      <c r="B631" s="167">
        <v>46020</v>
      </c>
      <c r="C631" s="239"/>
      <c r="D631" s="240" t="s">
        <v>544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956</v>
      </c>
      <c r="J631" s="211">
        <v>54</v>
      </c>
      <c r="K631" s="211">
        <v>83.7</v>
      </c>
      <c r="L631" s="211" t="s">
        <v>317</v>
      </c>
      <c r="M631" s="200" t="s">
        <v>981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/>
      <c r="V631" s="194" t="s">
        <v>963</v>
      </c>
      <c r="W631" s="248" t="s">
        <v>1126</v>
      </c>
      <c r="X631" s="240" t="s">
        <v>667</v>
      </c>
      <c r="Y631" s="179"/>
      <c r="Z631" s="179"/>
      <c r="AA631" s="211">
        <v>1</v>
      </c>
      <c r="AB631" s="171" t="s">
        <v>659</v>
      </c>
      <c r="AC631" s="171" t="s">
        <v>654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/>
      <c r="AS631" s="265"/>
      <c r="AT631" s="265"/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/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243"/>
      <c r="BI631" s="243"/>
      <c r="BJ631" s="270"/>
      <c r="BK631" s="244"/>
      <c r="BL631" s="184"/>
      <c r="BM631" s="179"/>
      <c r="BN631" s="179"/>
      <c r="BO631" s="210"/>
      <c r="BP631" s="244"/>
      <c r="BQ631" s="13" t="str">
        <f>IF(AND(BR631&lt;1,BS631&lt;1),"Produção e Intervalo",IF(BR631&lt;1,"Intervalo",IF(BS631&lt;1,"Produção","Aderente")))</f>
        <v>Produção e Intervalo</v>
      </c>
      <c r="BR631" s="19">
        <f>IF(OR(B631="",F631=""),"*",AY631/P631)</f>
        <v>0</v>
      </c>
      <c r="BS631" s="19">
        <f>IF(OR(B631="",F631=""),"*",BA631/Q631)</f>
        <v>0</v>
      </c>
    </row>
    <row r="632" spans="1:71" hidden="1">
      <c r="A632" s="166" t="str">
        <f>D632&amp;B632</f>
        <v>V8546020</v>
      </c>
      <c r="B632" s="167">
        <v>46020</v>
      </c>
      <c r="C632" s="239"/>
      <c r="D632" s="212" t="s">
        <v>512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988</v>
      </c>
      <c r="I632" s="172" t="s">
        <v>956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/>
      <c r="V632" s="194" t="s">
        <v>929</v>
      </c>
      <c r="W632" s="248" t="s">
        <v>1098</v>
      </c>
      <c r="X632" s="240" t="s">
        <v>662</v>
      </c>
      <c r="Y632" s="179"/>
      <c r="Z632" s="179"/>
      <c r="AA632" s="84">
        <v>1</v>
      </c>
      <c r="AB632" s="71" t="s">
        <v>659</v>
      </c>
      <c r="AC632" s="71" t="s">
        <v>654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243"/>
      <c r="BI632" s="243"/>
      <c r="BJ632" s="270"/>
      <c r="BK632" s="244"/>
      <c r="BL632" s="184"/>
      <c r="BM632" s="179"/>
      <c r="BN632" s="179"/>
      <c r="BO632" s="210"/>
      <c r="BP632" s="244"/>
      <c r="BQ632" s="13" t="str">
        <f>IF(AND(BR632&lt;1,BS632&lt;1),"Produção e Intervalo",IF(BR632&lt;1,"Intervalo",IF(BS632&lt;1,"Produção","Aderente")))</f>
        <v>Produção e Intervalo</v>
      </c>
      <c r="BR632" s="19">
        <f>IF(OR(B632="",F632=""),"*",AY632/P632)</f>
        <v>0</v>
      </c>
      <c r="BS632" s="19">
        <f>IF(OR(B632="",F632=""),"*",BA632/Q632)</f>
        <v>0</v>
      </c>
    </row>
    <row r="633" spans="1:71" hidden="1">
      <c r="A633" s="166" t="str">
        <f>D633&amp;B633</f>
        <v>JACIANO (TF-674)46020</v>
      </c>
      <c r="B633" s="167">
        <v>46020</v>
      </c>
      <c r="C633" s="239"/>
      <c r="D633" s="212" t="s">
        <v>604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/>
      <c r="V633" s="260" t="s">
        <v>968</v>
      </c>
      <c r="W633" s="248" t="s">
        <v>936</v>
      </c>
      <c r="X633" s="240" t="s">
        <v>667</v>
      </c>
      <c r="Y633" s="179"/>
      <c r="Z633" s="179"/>
      <c r="AA633" s="177"/>
      <c r="AB633" s="161"/>
      <c r="AC633" s="161"/>
      <c r="AD633" s="163"/>
      <c r="AE633" s="177"/>
      <c r="AF633" s="177"/>
      <c r="AG633" s="177"/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/>
      <c r="AS633" s="265"/>
      <c r="AT633" s="265"/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/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243"/>
      <c r="BI633" s="243"/>
      <c r="BJ633" s="270"/>
      <c r="BK633" s="244"/>
      <c r="BL633" s="184"/>
      <c r="BM633" s="179"/>
      <c r="BN633" s="179"/>
      <c r="BO633" s="210"/>
      <c r="BP633" s="244"/>
      <c r="BQ633" s="13" t="str">
        <f>IF(AND(BR633&lt;1,BS633&lt;1),"Produção e Intervalo",IF(BR633&lt;1,"Intervalo",IF(BS633&lt;1,"Produção","Aderente")))</f>
        <v>Produção e Intervalo</v>
      </c>
      <c r="BR633" s="19">
        <f>IF(OR(B633="",F633=""),"*",AY633/P633)</f>
        <v>0</v>
      </c>
      <c r="BS633" s="19">
        <f>IF(OR(B633="",F633=""),"*",BA633/Q633)</f>
        <v>0</v>
      </c>
    </row>
    <row r="634" spans="1:71" hidden="1">
      <c r="A634" s="166" t="str">
        <f>D634&amp;B634</f>
        <v/>
      </c>
      <c r="B634" s="167"/>
      <c r="C634" s="239"/>
      <c r="D634" s="240"/>
      <c r="E634" s="273">
        <v>594</v>
      </c>
      <c r="F634" s="161"/>
      <c r="G634" s="159" t="str">
        <f>IF(D634="","*",VLOOKUP(F634,BS_ATIVIDADE[#All],3,FALSE))</f>
        <v>*</v>
      </c>
      <c r="H634" s="163"/>
      <c r="I634" s="163"/>
      <c r="J634" s="222"/>
      <c r="K634" s="222"/>
      <c r="L634" s="177"/>
      <c r="M634" s="20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33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7"/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1"/>
      <c r="W634" s="263"/>
      <c r="X634" s="240"/>
      <c r="Y634" s="179"/>
      <c r="Z634" s="179"/>
      <c r="AA634" s="177"/>
      <c r="AB634" s="161"/>
      <c r="AC634" s="161"/>
      <c r="AD634" s="163"/>
      <c r="AE634" s="177"/>
      <c r="AF634" s="177"/>
      <c r="AG634" s="177"/>
      <c r="AH634" s="180"/>
      <c r="AI634" s="171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64" t="str">
        <f>IF(BS_CONTROLE[[#This Row],[Local - Partida]]=0, "-", BS_CONTROLE[[#This Row],[Local - Partida]])</f>
        <v>-</v>
      </c>
      <c r="AL634" s="264" t="str">
        <f>IF(BS_CONTROLE[[#This Row],[Local - Encerramento]]=0, "-", BS_CONTROLE[[#This Row],[Local - Encerramento]])</f>
        <v>-</v>
      </c>
      <c r="AM634" s="264" t="str">
        <f>IF(BS_CONTROLE[[#This Row],[Entre - Estações]]=0, "-", BS_CONTROLE[[#This Row],[Entre - Estações]])</f>
        <v>-</v>
      </c>
      <c r="AN634" s="264" t="str">
        <f>IF(BS_CONTROLE[[#This Row],[SB]]=0, "-", BS_CONTROLE[[#This Row],[SB]])</f>
        <v>-</v>
      </c>
      <c r="AO634" s="246" t="str">
        <f>IF(BS_CONTROLE[[#This Row],[SUB]]=0, "-", BS_CONTROLE[[#This Row],[SUB]])</f>
        <v>-</v>
      </c>
      <c r="AP634" s="247" t="str">
        <f>IF(BS_CONTROLE[[#This Row],[KM - Inicio]]=0, "-", BS_CONTROLE[[#This Row],[KM - Inicio]])</f>
        <v>-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 t="str">
        <f>IF(D634="","*",IFERROR(IF(ISODD(COUNT(AS634:AX634)),"ERRO",SUM((AT634-AS634),(AV634-AU634),(AX634-AW634))),"ERRO"))</f>
        <v>*</v>
      </c>
      <c r="AZ634" s="161"/>
      <c r="BA634" s="242"/>
      <c r="BB634" s="178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8" t="str">
        <f>IF(BS_CONTROLE[[#This Row],[Responsavel pelo boletim]]=0, "-", BS_CONTROLE[[#This Row],[Responsavel pelo boletim]])</f>
        <v>-</v>
      </c>
      <c r="BG634" s="184"/>
      <c r="BH634" s="243"/>
      <c r="BI634" s="243"/>
      <c r="BJ634" s="270"/>
      <c r="BK634" s="244"/>
      <c r="BL634" s="184"/>
      <c r="BM634" s="179"/>
      <c r="BN634" s="179"/>
      <c r="BO634" s="210"/>
      <c r="BP634" s="244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 hidden="1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263"/>
      <c r="X635" s="240"/>
      <c r="Y635" s="179"/>
      <c r="Z635" s="179"/>
      <c r="AA635" s="177"/>
      <c r="AB635" s="161"/>
      <c r="AC635" s="161"/>
      <c r="AD635" s="163"/>
      <c r="AE635" s="177"/>
      <c r="AF635" s="177"/>
      <c r="AG635" s="177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243"/>
      <c r="BI635" s="243"/>
      <c r="BJ635" s="270"/>
      <c r="BK635" s="244"/>
      <c r="BL635" s="184"/>
      <c r="BM635" s="179"/>
      <c r="BN635" s="179"/>
      <c r="BO635" s="210"/>
      <c r="BP635" s="244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263"/>
      <c r="X636" s="240"/>
      <c r="Y636" s="179"/>
      <c r="Z636" s="179"/>
      <c r="AA636" s="177"/>
      <c r="AB636" s="161"/>
      <c r="AC636" s="161"/>
      <c r="AD636" s="163"/>
      <c r="AE636" s="177"/>
      <c r="AF636" s="177"/>
      <c r="AG636" s="177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243"/>
      <c r="BI636" s="243"/>
      <c r="BJ636" s="270"/>
      <c r="BK636" s="244"/>
      <c r="BL636" s="184"/>
      <c r="BM636" s="179"/>
      <c r="BN636" s="179"/>
      <c r="BO636" s="210"/>
      <c r="BP636" s="244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 hidden="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263"/>
      <c r="X637" s="240"/>
      <c r="Y637" s="179"/>
      <c r="Z637" s="179"/>
      <c r="AA637" s="177"/>
      <c r="AB637" s="161"/>
      <c r="AC637" s="161"/>
      <c r="AD637" s="163"/>
      <c r="AE637" s="177"/>
      <c r="AF637" s="177"/>
      <c r="AG637" s="177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243"/>
      <c r="BI637" s="243"/>
      <c r="BJ637" s="270"/>
      <c r="BK637" s="244"/>
      <c r="BL637" s="184"/>
      <c r="BM637" s="179"/>
      <c r="BN637" s="179"/>
      <c r="BO637" s="210"/>
      <c r="BP637" s="244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 hidden="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263"/>
      <c r="X638" s="240"/>
      <c r="Y638" s="179"/>
      <c r="Z638" s="179"/>
      <c r="AA638" s="177"/>
      <c r="AB638" s="161"/>
      <c r="AC638" s="161"/>
      <c r="AD638" s="163"/>
      <c r="AE638" s="177"/>
      <c r="AF638" s="177"/>
      <c r="AG638" s="177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243"/>
      <c r="BI638" s="243"/>
      <c r="BJ638" s="270"/>
      <c r="BK638" s="244"/>
      <c r="BL638" s="184"/>
      <c r="BM638" s="179"/>
      <c r="BN638" s="179"/>
      <c r="BO638" s="210"/>
      <c r="BP638" s="244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 hidden="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263"/>
      <c r="X639" s="240"/>
      <c r="Y639" s="179"/>
      <c r="Z639" s="179"/>
      <c r="AA639" s="177"/>
      <c r="AB639" s="161"/>
      <c r="AC639" s="161"/>
      <c r="AD639" s="163"/>
      <c r="AE639" s="177"/>
      <c r="AF639" s="177"/>
      <c r="AG639" s="177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243"/>
      <c r="BI639" s="243"/>
      <c r="BJ639" s="270"/>
      <c r="BK639" s="244"/>
      <c r="BL639" s="184"/>
      <c r="BM639" s="179"/>
      <c r="BN639" s="179"/>
      <c r="BO639" s="210"/>
      <c r="BP639" s="244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263"/>
      <c r="X640" s="240"/>
      <c r="Y640" s="179"/>
      <c r="Z640" s="179"/>
      <c r="AA640" s="177"/>
      <c r="AB640" s="161"/>
      <c r="AC640" s="161"/>
      <c r="AD640" s="163"/>
      <c r="AE640" s="177"/>
      <c r="AF640" s="177"/>
      <c r="AG640" s="177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243"/>
      <c r="BI640" s="243"/>
      <c r="BJ640" s="270"/>
      <c r="BK640" s="244"/>
      <c r="BL640" s="184"/>
      <c r="BM640" s="179"/>
      <c r="BN640" s="179"/>
      <c r="BO640" s="210"/>
      <c r="BP640" s="244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 hidden="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263"/>
      <c r="X641" s="240"/>
      <c r="Y641" s="179"/>
      <c r="Z641" s="179"/>
      <c r="AA641" s="177"/>
      <c r="AB641" s="161"/>
      <c r="AC641" s="161"/>
      <c r="AD641" s="163"/>
      <c r="AE641" s="177"/>
      <c r="AF641" s="177"/>
      <c r="AG641" s="177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243"/>
      <c r="BI641" s="243"/>
      <c r="BJ641" s="270"/>
      <c r="BK641" s="244"/>
      <c r="BL641" s="184"/>
      <c r="BM641" s="179"/>
      <c r="BN641" s="179"/>
      <c r="BO641" s="210"/>
      <c r="BP641" s="244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 hidden="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263"/>
      <c r="X642" s="240"/>
      <c r="Y642" s="179"/>
      <c r="Z642" s="179"/>
      <c r="AA642" s="177"/>
      <c r="AB642" s="161"/>
      <c r="AC642" s="161"/>
      <c r="AD642" s="163"/>
      <c r="AE642" s="177"/>
      <c r="AF642" s="177"/>
      <c r="AG642" s="177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243"/>
      <c r="BI642" s="243"/>
      <c r="BJ642" s="270"/>
      <c r="BK642" s="244"/>
      <c r="BL642" s="184"/>
      <c r="BM642" s="179"/>
      <c r="BN642" s="179"/>
      <c r="BO642" s="210"/>
      <c r="BP642" s="244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 hidden="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263"/>
      <c r="X643" s="240"/>
      <c r="Y643" s="179"/>
      <c r="Z643" s="179"/>
      <c r="AA643" s="177"/>
      <c r="AB643" s="161"/>
      <c r="AC643" s="161"/>
      <c r="AD643" s="163"/>
      <c r="AE643" s="177"/>
      <c r="AF643" s="177"/>
      <c r="AG643" s="177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243"/>
      <c r="BI643" s="243"/>
      <c r="BJ643" s="270"/>
      <c r="BK643" s="244"/>
      <c r="BL643" s="184"/>
      <c r="BM643" s="179"/>
      <c r="BN643" s="179"/>
      <c r="BO643" s="210"/>
      <c r="BP643" s="244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 hidden="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263"/>
      <c r="X644" s="240"/>
      <c r="Y644" s="179"/>
      <c r="Z644" s="179"/>
      <c r="AA644" s="177"/>
      <c r="AB644" s="161"/>
      <c r="AC644" s="161"/>
      <c r="AD644" s="163"/>
      <c r="AE644" s="177"/>
      <c r="AF644" s="177"/>
      <c r="AG644" s="177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243"/>
      <c r="BI644" s="243"/>
      <c r="BJ644" s="270"/>
      <c r="BK644" s="244"/>
      <c r="BL644" s="184"/>
      <c r="BM644" s="179"/>
      <c r="BN644" s="179"/>
      <c r="BO644" s="210"/>
      <c r="BP644" s="244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 hidden="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263"/>
      <c r="X645" s="240"/>
      <c r="Y645" s="179"/>
      <c r="Z645" s="179"/>
      <c r="AA645" s="177"/>
      <c r="AB645" s="161"/>
      <c r="AC645" s="161"/>
      <c r="AD645" s="163"/>
      <c r="AE645" s="177"/>
      <c r="AF645" s="177"/>
      <c r="AG645" s="177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243"/>
      <c r="BI645" s="243"/>
      <c r="BJ645" s="270"/>
      <c r="BK645" s="244"/>
      <c r="BL645" s="184"/>
      <c r="BM645" s="179"/>
      <c r="BN645" s="179"/>
      <c r="BO645" s="210"/>
      <c r="BP645" s="244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 hidden="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263"/>
      <c r="X646" s="240"/>
      <c r="Y646" s="179"/>
      <c r="Z646" s="179"/>
      <c r="AA646" s="177"/>
      <c r="AB646" s="161"/>
      <c r="AC646" s="161"/>
      <c r="AD646" s="163"/>
      <c r="AE646" s="177"/>
      <c r="AF646" s="177"/>
      <c r="AG646" s="177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243"/>
      <c r="BI646" s="243"/>
      <c r="BJ646" s="270"/>
      <c r="BK646" s="244"/>
      <c r="BL646" s="184"/>
      <c r="BM646" s="179"/>
      <c r="BN646" s="179"/>
      <c r="BO646" s="210"/>
      <c r="BP646" s="244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 hidden="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263"/>
      <c r="X647" s="240"/>
      <c r="Y647" s="179"/>
      <c r="Z647" s="179"/>
      <c r="AA647" s="177"/>
      <c r="AB647" s="161"/>
      <c r="AC647" s="161"/>
      <c r="AD647" s="163"/>
      <c r="AE647" s="177"/>
      <c r="AF647" s="177"/>
      <c r="AG647" s="177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243"/>
      <c r="BI647" s="243"/>
      <c r="BJ647" s="270"/>
      <c r="BK647" s="244"/>
      <c r="BL647" s="184"/>
      <c r="BM647" s="179"/>
      <c r="BN647" s="179"/>
      <c r="BO647" s="210"/>
      <c r="BP647" s="244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 hidden="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263"/>
      <c r="X648" s="240"/>
      <c r="Y648" s="179"/>
      <c r="Z648" s="179"/>
      <c r="AA648" s="177"/>
      <c r="AB648" s="161"/>
      <c r="AC648" s="161"/>
      <c r="AD648" s="163"/>
      <c r="AE648" s="177"/>
      <c r="AF648" s="177"/>
      <c r="AG648" s="177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243"/>
      <c r="BI648" s="243"/>
      <c r="BJ648" s="270"/>
      <c r="BK648" s="244"/>
      <c r="BL648" s="184"/>
      <c r="BM648" s="179"/>
      <c r="BN648" s="179"/>
      <c r="BO648" s="210"/>
      <c r="BP648" s="244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 hidden="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263"/>
      <c r="X649" s="240"/>
      <c r="Y649" s="179"/>
      <c r="Z649" s="179"/>
      <c r="AA649" s="177"/>
      <c r="AB649" s="161"/>
      <c r="AC649" s="161"/>
      <c r="AD649" s="163"/>
      <c r="AE649" s="177"/>
      <c r="AF649" s="177"/>
      <c r="AG649" s="177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243"/>
      <c r="BI649" s="243"/>
      <c r="BJ649" s="270"/>
      <c r="BK649" s="244"/>
      <c r="BL649" s="184"/>
      <c r="BM649" s="179"/>
      <c r="BN649" s="179"/>
      <c r="BO649" s="210"/>
      <c r="BP649" s="244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 hidden="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263"/>
      <c r="X650" s="240"/>
      <c r="Y650" s="179"/>
      <c r="Z650" s="179"/>
      <c r="AA650" s="177"/>
      <c r="AB650" s="161"/>
      <c r="AC650" s="161"/>
      <c r="AD650" s="163"/>
      <c r="AE650" s="177"/>
      <c r="AF650" s="177"/>
      <c r="AG650" s="177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243"/>
      <c r="BI650" s="243"/>
      <c r="BJ650" s="270"/>
      <c r="BK650" s="244"/>
      <c r="BL650" s="184"/>
      <c r="BM650" s="179"/>
      <c r="BN650" s="179"/>
      <c r="BO650" s="210"/>
      <c r="BP650" s="244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 hidden="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263"/>
      <c r="X651" s="240"/>
      <c r="Y651" s="179"/>
      <c r="Z651" s="179"/>
      <c r="AA651" s="177"/>
      <c r="AB651" s="161"/>
      <c r="AC651" s="161"/>
      <c r="AD651" s="163"/>
      <c r="AE651" s="177"/>
      <c r="AF651" s="177"/>
      <c r="AG651" s="177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243"/>
      <c r="BI651" s="243"/>
      <c r="BJ651" s="270"/>
      <c r="BK651" s="244"/>
      <c r="BL651" s="184"/>
      <c r="BM651" s="179"/>
      <c r="BN651" s="179"/>
      <c r="BO651" s="210"/>
      <c r="BP651" s="244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 hidden="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263"/>
      <c r="X652" s="240"/>
      <c r="Y652" s="179"/>
      <c r="Z652" s="179"/>
      <c r="AA652" s="177"/>
      <c r="AB652" s="161"/>
      <c r="AC652" s="161"/>
      <c r="AD652" s="163"/>
      <c r="AE652" s="177"/>
      <c r="AF652" s="177"/>
      <c r="AG652" s="177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243"/>
      <c r="BI652" s="243"/>
      <c r="BJ652" s="270"/>
      <c r="BK652" s="244"/>
      <c r="BL652" s="184"/>
      <c r="BM652" s="179"/>
      <c r="BN652" s="179"/>
      <c r="BO652" s="210"/>
      <c r="BP652" s="244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 hidden="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263"/>
      <c r="X653" s="240"/>
      <c r="Y653" s="179"/>
      <c r="Z653" s="179"/>
      <c r="AA653" s="177"/>
      <c r="AB653" s="161"/>
      <c r="AC653" s="161"/>
      <c r="AD653" s="163"/>
      <c r="AE653" s="177"/>
      <c r="AF653" s="177"/>
      <c r="AG653" s="177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243"/>
      <c r="BI653" s="243"/>
      <c r="BJ653" s="270"/>
      <c r="BK653" s="244"/>
      <c r="BL653" s="184"/>
      <c r="BM653" s="179"/>
      <c r="BN653" s="179"/>
      <c r="BO653" s="210"/>
      <c r="BP653" s="244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 hidden="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263"/>
      <c r="X654" s="240"/>
      <c r="Y654" s="179"/>
      <c r="Z654" s="179"/>
      <c r="AA654" s="177"/>
      <c r="AB654" s="161"/>
      <c r="AC654" s="161"/>
      <c r="AD654" s="163"/>
      <c r="AE654" s="177"/>
      <c r="AF654" s="177"/>
      <c r="AG654" s="177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243"/>
      <c r="BI654" s="243"/>
      <c r="BJ654" s="270"/>
      <c r="BK654" s="244"/>
      <c r="BL654" s="184"/>
      <c r="BM654" s="179"/>
      <c r="BN654" s="179"/>
      <c r="BO654" s="210"/>
      <c r="BP654" s="244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 hidden="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263"/>
      <c r="X655" s="240"/>
      <c r="Y655" s="179"/>
      <c r="Z655" s="179"/>
      <c r="AA655" s="177"/>
      <c r="AB655" s="161"/>
      <c r="AC655" s="161"/>
      <c r="AD655" s="163"/>
      <c r="AE655" s="177"/>
      <c r="AF655" s="177"/>
      <c r="AG655" s="177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243"/>
      <c r="BI655" s="243"/>
      <c r="BJ655" s="270"/>
      <c r="BK655" s="244"/>
      <c r="BL655" s="184"/>
      <c r="BM655" s="179"/>
      <c r="BN655" s="179"/>
      <c r="BO655" s="210"/>
      <c r="BP655" s="244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 hidden="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263"/>
      <c r="X656" s="240"/>
      <c r="Y656" s="179"/>
      <c r="Z656" s="179"/>
      <c r="AA656" s="177"/>
      <c r="AB656" s="161"/>
      <c r="AC656" s="161"/>
      <c r="AD656" s="163"/>
      <c r="AE656" s="177"/>
      <c r="AF656" s="177"/>
      <c r="AG656" s="177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243"/>
      <c r="BI656" s="243"/>
      <c r="BJ656" s="270"/>
      <c r="BK656" s="244"/>
      <c r="BL656" s="184"/>
      <c r="BM656" s="179"/>
      <c r="BN656" s="179"/>
      <c r="BO656" s="210"/>
      <c r="BP656" s="244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 hidden="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263"/>
      <c r="X657" s="240"/>
      <c r="Y657" s="179"/>
      <c r="Z657" s="179"/>
      <c r="AA657" s="177"/>
      <c r="AB657" s="161"/>
      <c r="AC657" s="161"/>
      <c r="AD657" s="163"/>
      <c r="AE657" s="177"/>
      <c r="AF657" s="177"/>
      <c r="AG657" s="177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243"/>
      <c r="BI657" s="243"/>
      <c r="BJ657" s="270"/>
      <c r="BK657" s="244"/>
      <c r="BL657" s="184"/>
      <c r="BM657" s="179"/>
      <c r="BN657" s="179"/>
      <c r="BO657" s="210"/>
      <c r="BP657" s="244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 hidden="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263"/>
      <c r="X658" s="240"/>
      <c r="Y658" s="179"/>
      <c r="Z658" s="179"/>
      <c r="AA658" s="177"/>
      <c r="AB658" s="161"/>
      <c r="AC658" s="161"/>
      <c r="AD658" s="163"/>
      <c r="AE658" s="177"/>
      <c r="AF658" s="177"/>
      <c r="AG658" s="177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243"/>
      <c r="BI658" s="243"/>
      <c r="BJ658" s="270"/>
      <c r="BK658" s="244"/>
      <c r="BL658" s="184"/>
      <c r="BM658" s="179"/>
      <c r="BN658" s="179"/>
      <c r="BO658" s="210"/>
      <c r="BP658" s="244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 hidden="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263"/>
      <c r="X659" s="240"/>
      <c r="Y659" s="179"/>
      <c r="Z659" s="179"/>
      <c r="AA659" s="177"/>
      <c r="AB659" s="161"/>
      <c r="AC659" s="161"/>
      <c r="AD659" s="163"/>
      <c r="AE659" s="177"/>
      <c r="AF659" s="177"/>
      <c r="AG659" s="177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243"/>
      <c r="BI659" s="243"/>
      <c r="BJ659" s="270"/>
      <c r="BK659" s="244"/>
      <c r="BL659" s="184"/>
      <c r="BM659" s="179"/>
      <c r="BN659" s="179"/>
      <c r="BO659" s="210"/>
      <c r="BP659" s="244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 hidden="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263"/>
      <c r="X660" s="240"/>
      <c r="Y660" s="179"/>
      <c r="Z660" s="179"/>
      <c r="AA660" s="177"/>
      <c r="AB660" s="161"/>
      <c r="AC660" s="161"/>
      <c r="AD660" s="163"/>
      <c r="AE660" s="177"/>
      <c r="AF660" s="177"/>
      <c r="AG660" s="177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243"/>
      <c r="BI660" s="243"/>
      <c r="BJ660" s="270"/>
      <c r="BK660" s="244"/>
      <c r="BL660" s="184"/>
      <c r="BM660" s="179"/>
      <c r="BN660" s="179"/>
      <c r="BO660" s="210"/>
      <c r="BP660" s="244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 hidden="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263"/>
      <c r="X661" s="240"/>
      <c r="Y661" s="179"/>
      <c r="Z661" s="179"/>
      <c r="AA661" s="177"/>
      <c r="AB661" s="161"/>
      <c r="AC661" s="161"/>
      <c r="AD661" s="163"/>
      <c r="AE661" s="177"/>
      <c r="AF661" s="177"/>
      <c r="AG661" s="177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243"/>
      <c r="BI661" s="243"/>
      <c r="BJ661" s="270"/>
      <c r="BK661" s="244"/>
      <c r="BL661" s="184"/>
      <c r="BM661" s="179"/>
      <c r="BN661" s="179"/>
      <c r="BO661" s="210"/>
      <c r="BP661" s="244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 hidden="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263"/>
      <c r="X662" s="240"/>
      <c r="Y662" s="179"/>
      <c r="Z662" s="179"/>
      <c r="AA662" s="177"/>
      <c r="AB662" s="161"/>
      <c r="AC662" s="161"/>
      <c r="AD662" s="163"/>
      <c r="AE662" s="177"/>
      <c r="AF662" s="177"/>
      <c r="AG662" s="177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243"/>
      <c r="BI662" s="243"/>
      <c r="BJ662" s="270"/>
      <c r="BK662" s="244"/>
      <c r="BL662" s="184"/>
      <c r="BM662" s="179"/>
      <c r="BN662" s="179"/>
      <c r="BO662" s="210"/>
      <c r="BP662" s="244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 hidden="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263"/>
      <c r="X663" s="240"/>
      <c r="Y663" s="179"/>
      <c r="Z663" s="179"/>
      <c r="AA663" s="177"/>
      <c r="AB663" s="161"/>
      <c r="AC663" s="161"/>
      <c r="AD663" s="163"/>
      <c r="AE663" s="177"/>
      <c r="AF663" s="177"/>
      <c r="AG663" s="177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243"/>
      <c r="BI663" s="243"/>
      <c r="BJ663" s="270"/>
      <c r="BK663" s="244"/>
      <c r="BL663" s="184"/>
      <c r="BM663" s="179"/>
      <c r="BN663" s="179"/>
      <c r="BO663" s="210"/>
      <c r="BP663" s="244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 hidden="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263"/>
      <c r="X664" s="240"/>
      <c r="Y664" s="179"/>
      <c r="Z664" s="179"/>
      <c r="AA664" s="177"/>
      <c r="AB664" s="161"/>
      <c r="AC664" s="161"/>
      <c r="AD664" s="163"/>
      <c r="AE664" s="177"/>
      <c r="AF664" s="177"/>
      <c r="AG664" s="177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243"/>
      <c r="BI664" s="243"/>
      <c r="BJ664" s="270"/>
      <c r="BK664" s="244"/>
      <c r="BL664" s="184"/>
      <c r="BM664" s="179"/>
      <c r="BN664" s="179"/>
      <c r="BO664" s="210"/>
      <c r="BP664" s="244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 hidden="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263"/>
      <c r="X665" s="240"/>
      <c r="Y665" s="179"/>
      <c r="Z665" s="179"/>
      <c r="AA665" s="177"/>
      <c r="AB665" s="161"/>
      <c r="AC665" s="161"/>
      <c r="AD665" s="163"/>
      <c r="AE665" s="177"/>
      <c r="AF665" s="177"/>
      <c r="AG665" s="177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243"/>
      <c r="BI665" s="243"/>
      <c r="BJ665" s="270"/>
      <c r="BK665" s="244"/>
      <c r="BL665" s="184"/>
      <c r="BM665" s="179"/>
      <c r="BN665" s="179"/>
      <c r="BO665" s="210"/>
      <c r="BP665" s="244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 hidden="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263"/>
      <c r="X666" s="240"/>
      <c r="Y666" s="179"/>
      <c r="Z666" s="179"/>
      <c r="AA666" s="177"/>
      <c r="AB666" s="161"/>
      <c r="AC666" s="161"/>
      <c r="AD666" s="163"/>
      <c r="AE666" s="177"/>
      <c r="AF666" s="177"/>
      <c r="AG666" s="177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243"/>
      <c r="BI666" s="243"/>
      <c r="BJ666" s="270"/>
      <c r="BK666" s="244"/>
      <c r="BL666" s="184"/>
      <c r="BM666" s="179"/>
      <c r="BN666" s="179"/>
      <c r="BO666" s="210"/>
      <c r="BP666" s="244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263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243"/>
      <c r="BI667" s="243"/>
      <c r="BJ667" s="270"/>
      <c r="BK667" s="244"/>
      <c r="BL667" s="184"/>
      <c r="BM667" s="179"/>
      <c r="BN667" s="179"/>
      <c r="BO667" s="210"/>
      <c r="BP667" s="244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263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243"/>
      <c r="BI668" s="243"/>
      <c r="BJ668" s="270"/>
      <c r="BK668" s="244"/>
      <c r="BL668" s="184"/>
      <c r="BM668" s="179"/>
      <c r="BN668" s="179"/>
      <c r="BO668" s="210"/>
      <c r="BP668" s="244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263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243"/>
      <c r="BI669" s="243"/>
      <c r="BJ669" s="270"/>
      <c r="BK669" s="244"/>
      <c r="BL669" s="184"/>
      <c r="BM669" s="179"/>
      <c r="BN669" s="179"/>
      <c r="BO669" s="210"/>
      <c r="BP669" s="244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263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243"/>
      <c r="BI670" s="243"/>
      <c r="BJ670" s="270"/>
      <c r="BK670" s="244"/>
      <c r="BL670" s="184"/>
      <c r="BM670" s="179"/>
      <c r="BN670" s="179"/>
      <c r="BO670" s="210"/>
      <c r="BP670" s="244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263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243"/>
      <c r="BI671" s="243"/>
      <c r="BJ671" s="270"/>
      <c r="BK671" s="244"/>
      <c r="BL671" s="184"/>
      <c r="BM671" s="179"/>
      <c r="BN671" s="179"/>
      <c r="BO671" s="210"/>
      <c r="BP671" s="244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243"/>
      <c r="BI672" s="243"/>
      <c r="BJ672" s="270"/>
      <c r="BK672" s="244"/>
      <c r="BL672" s="184"/>
      <c r="BM672" s="179"/>
      <c r="BN672" s="179"/>
      <c r="BO672" s="210"/>
      <c r="BP672" s="244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243"/>
      <c r="BI673" s="243"/>
      <c r="BJ673" s="270"/>
      <c r="BK673" s="244"/>
      <c r="BL673" s="184"/>
      <c r="BM673" s="179"/>
      <c r="BN673" s="179"/>
      <c r="BO673" s="210"/>
      <c r="BP673" s="244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243"/>
      <c r="BI674" s="243"/>
      <c r="BJ674" s="270"/>
      <c r="BK674" s="244"/>
      <c r="BL674" s="184"/>
      <c r="BM674" s="179"/>
      <c r="BN674" s="179"/>
      <c r="BO674" s="210"/>
      <c r="BP674" s="244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243"/>
      <c r="BI675" s="243"/>
      <c r="BJ675" s="270"/>
      <c r="BK675" s="244"/>
      <c r="BL675" s="184"/>
      <c r="BM675" s="179"/>
      <c r="BN675" s="179"/>
      <c r="BO675" s="210"/>
      <c r="BP675" s="244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243"/>
      <c r="BI676" s="243"/>
      <c r="BJ676" s="270"/>
      <c r="BK676" s="244"/>
      <c r="BL676" s="184"/>
      <c r="BM676" s="179"/>
      <c r="BN676" s="179"/>
      <c r="BO676" s="210"/>
      <c r="BP676" s="244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243"/>
      <c r="BI677" s="243"/>
      <c r="BJ677" s="270"/>
      <c r="BK677" s="244"/>
      <c r="BL677" s="184"/>
      <c r="BM677" s="179"/>
      <c r="BN677" s="179"/>
      <c r="BO677" s="210"/>
      <c r="BP677" s="244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243"/>
      <c r="BI678" s="243"/>
      <c r="BJ678" s="270"/>
      <c r="BK678" s="244"/>
      <c r="BL678" s="184"/>
      <c r="BM678" s="179"/>
      <c r="BN678" s="179"/>
      <c r="BO678" s="210"/>
      <c r="BP678" s="244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243"/>
      <c r="BI679" s="243"/>
      <c r="BJ679" s="270"/>
      <c r="BK679" s="244"/>
      <c r="BL679" s="184"/>
      <c r="BM679" s="179"/>
      <c r="BN679" s="179"/>
      <c r="BO679" s="210"/>
      <c r="BP679" s="244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243"/>
      <c r="BI680" s="243"/>
      <c r="BJ680" s="270"/>
      <c r="BK680" s="244"/>
      <c r="BL680" s="184"/>
      <c r="BM680" s="179"/>
      <c r="BN680" s="179"/>
      <c r="BO680" s="210"/>
      <c r="BP680" s="244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243"/>
      <c r="BI681" s="243"/>
      <c r="BJ681" s="270"/>
      <c r="BK681" s="244"/>
      <c r="BL681" s="184"/>
      <c r="BM681" s="179"/>
      <c r="BN681" s="179"/>
      <c r="BO681" s="210"/>
      <c r="BP681" s="244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/>
      <c r="BN682" s="179"/>
      <c r="BO682" s="210"/>
      <c r="BP682" s="244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/>
      <c r="BN683" s="179"/>
      <c r="BO683" s="210"/>
      <c r="BP683" s="244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/>
      <c r="BN684" s="179"/>
      <c r="BO684" s="210"/>
      <c r="BP684" s="244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/>
      <c r="BN685" s="179"/>
      <c r="BO685" s="210"/>
      <c r="BP685" s="244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/>
      <c r="BN686" s="179"/>
      <c r="BO686" s="210"/>
      <c r="BP686" s="244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/>
      <c r="BN687" s="179"/>
      <c r="BO687" s="210"/>
      <c r="BP687" s="244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/>
      <c r="BN688" s="179"/>
      <c r="BO688" s="210"/>
      <c r="BP688" s="244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/>
      <c r="BN689" s="179"/>
      <c r="BO689" s="210"/>
      <c r="BP689" s="244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/>
      <c r="BN690" s="179"/>
      <c r="BO690" s="210"/>
      <c r="BP690" s="244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/>
      <c r="BN691" s="179"/>
      <c r="BO691" s="210"/>
      <c r="BP691" s="244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/>
      <c r="BN692" s="179"/>
      <c r="BO692" s="210"/>
      <c r="BP692" s="244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/>
      <c r="BN693" s="179"/>
      <c r="BO693" s="210"/>
      <c r="BP693" s="244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/>
      <c r="BN694" s="179"/>
      <c r="BO694" s="210"/>
      <c r="BP694" s="244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/>
      <c r="BN695" s="179"/>
      <c r="BO695" s="210"/>
      <c r="BP695" s="244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/>
      <c r="BN696" s="179"/>
      <c r="BO696" s="210"/>
      <c r="BP696" s="244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/>
      <c r="BN697" s="179"/>
      <c r="BO697" s="210"/>
      <c r="BP697" s="244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/>
      <c r="BN698" s="179"/>
      <c r="BO698" s="210"/>
      <c r="BP698" s="244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/>
      <c r="BN699" s="179"/>
      <c r="BO699" s="210"/>
      <c r="BP699" s="244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/>
      <c r="BN700" s="179"/>
      <c r="BO700" s="210"/>
      <c r="BP700" s="244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/>
      <c r="BN701" s="179"/>
      <c r="BO701" s="210"/>
      <c r="BP701" s="244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/>
      <c r="BN702" s="179"/>
      <c r="BO702" s="210"/>
      <c r="BP702" s="244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/>
      <c r="BN703" s="179"/>
      <c r="BO703" s="210"/>
      <c r="BP703" s="244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/>
      <c r="BN704" s="179"/>
      <c r="BO704" s="210"/>
      <c r="BP704" s="244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/>
      <c r="BN705" s="179"/>
      <c r="BO705" s="210"/>
      <c r="BP705" s="244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/>
      <c r="BN706" s="179"/>
      <c r="BO706" s="210"/>
      <c r="BP706" s="244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/>
      <c r="BN707" s="179"/>
      <c r="BO707" s="210"/>
      <c r="BP707" s="244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/>
      <c r="BN708" s="179"/>
      <c r="BO708" s="210"/>
      <c r="BP708" s="244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/>
      <c r="BN709" s="179"/>
      <c r="BO709" s="210"/>
      <c r="BP709" s="244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/>
      <c r="BN710" s="179"/>
      <c r="BO710" s="210"/>
      <c r="BP710" s="244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/>
      <c r="BN711" s="179"/>
      <c r="BO711" s="210"/>
      <c r="BP711" s="244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/>
      <c r="BN712" s="179"/>
      <c r="BO712" s="210"/>
      <c r="BP712" s="244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/>
      <c r="BN713" s="179"/>
      <c r="BO713" s="210"/>
      <c r="BP713" s="244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/>
      <c r="BN714" s="179"/>
      <c r="BO714" s="210"/>
      <c r="BP714" s="244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/>
      <c r="BN715" s="179"/>
      <c r="BO715" s="210"/>
      <c r="BP715" s="244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/>
      <c r="BN716" s="179"/>
      <c r="BO716" s="210"/>
      <c r="BP716" s="244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/>
      <c r="BN717" s="179"/>
      <c r="BO717" s="210"/>
      <c r="BP717" s="244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/>
      <c r="BN718" s="179"/>
      <c r="BO718" s="210"/>
      <c r="BP718" s="244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/>
      <c r="BN719" s="179"/>
      <c r="BO719" s="210"/>
      <c r="BP719" s="244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A632:AD632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78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67" operator="equal">
      <formula>"OPORTUNIDADE"</formula>
    </cfRule>
  </conditionalFormatting>
  <conditionalFormatting sqref="AZ6:AZ523">
    <cfRule type="expression" dxfId="258" priority="18662">
      <formula>$BU6=1</formula>
    </cfRule>
  </conditionalFormatting>
  <conditionalFormatting sqref="BQ6:BQ799">
    <cfRule type="cellIs" dxfId="257" priority="18673" operator="equal">
      <formula>"Produção e Intervalo"</formula>
    </cfRule>
    <cfRule type="cellIs" dxfId="256" priority="18674" operator="equal">
      <formula>"Aderente"</formula>
    </cfRule>
    <cfRule type="cellIs" dxfId="255" priority="18675" operator="equal">
      <formula>"Intervalo"</formula>
    </cfRule>
    <cfRule type="cellIs" dxfId="254" priority="18676" operator="equal">
      <formula>"Produção"</formula>
    </cfRule>
    <cfRule type="cellIs" dxfId="253" priority="18677" operator="equal">
      <formula>"ERRO"</formula>
    </cfRule>
  </conditionalFormatting>
  <conditionalFormatting sqref="BR6:BS800">
    <cfRule type="cellIs" dxfId="252" priority="18655" operator="equal">
      <formula>"*"</formula>
    </cfRule>
    <cfRule type="cellIs" dxfId="251" priority="18656" operator="greaterThanOrEqual">
      <formula>1</formula>
    </cfRule>
    <cfRule type="cellIs" dxfId="250" priority="18657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03" operator="equal">
      <formula>"NÃO"</formula>
    </cfRule>
    <cfRule type="cellIs" dxfId="248" priority="18604" operator="equal">
      <formula>"SIM"</formula>
    </cfRule>
  </conditionalFormatting>
  <conditionalFormatting sqref="X478 X480 X483 X488:X489 X499 X506 X511:X512 X517 X520:X521">
    <cfRule type="cellIs" dxfId="247" priority="18602" operator="equal">
      <formula>"OPORTUNIDADE"</formula>
    </cfRule>
  </conditionalFormatting>
  <conditionalFormatting sqref="Z476:Z480 Z487:Z489 Z483:Z484 Z492 Z496:Z499 Z517 Z519:Z523 Z501:Z515">
    <cfRule type="cellIs" dxfId="246" priority="18600" operator="equal">
      <formula>"NÃO"</formula>
    </cfRule>
    <cfRule type="cellIs" dxfId="245" priority="18601" operator="equal">
      <formula>"SIM"</formula>
    </cfRule>
  </conditionalFormatting>
  <conditionalFormatting sqref="Z476:Z480 Z487:Z489 Z483:Z484 Z492 Z496:Z499 Z517 Z519:Z523 Z501:Z515">
    <cfRule type="cellIs" dxfId="244" priority="18599" operator="equal">
      <formula>"OPORTUNIDADE"</formula>
    </cfRule>
  </conditionalFormatting>
  <conditionalFormatting sqref="Y1048575:Y1048576">
    <cfRule type="cellIs" dxfId="243" priority="18484" operator="equal">
      <formula>"OPORTUNIDADE"</formula>
    </cfRule>
  </conditionalFormatting>
  <conditionalFormatting sqref="Y1048575:Y1048576">
    <cfRule type="cellIs" dxfId="242" priority="18482" operator="equal">
      <formula>"NÃO"</formula>
    </cfRule>
    <cfRule type="cellIs" dxfId="241" priority="18483" operator="equal">
      <formula>"SIM"</formula>
    </cfRule>
  </conditionalFormatting>
  <conditionalFormatting sqref="Z524:Z549">
    <cfRule type="cellIs" dxfId="240" priority="18219" operator="equal">
      <formula>"OPORTUNIDADE"</formula>
    </cfRule>
  </conditionalFormatting>
  <conditionalFormatting sqref="Z524:Z549">
    <cfRule type="cellIs" dxfId="239" priority="18217" operator="equal">
      <formula>"NÃO"</formula>
    </cfRule>
    <cfRule type="cellIs" dxfId="238" priority="18218" operator="equal">
      <formula>"SIM"</formula>
    </cfRule>
  </conditionalFormatting>
  <conditionalFormatting sqref="Z550">
    <cfRule type="cellIs" dxfId="237" priority="18202" operator="equal">
      <formula>"NÃO"</formula>
    </cfRule>
    <cfRule type="cellIs" dxfId="236" priority="18203" operator="equal">
      <formula>"SIM"</formula>
    </cfRule>
  </conditionalFormatting>
  <conditionalFormatting sqref="Z550">
    <cfRule type="cellIs" dxfId="235" priority="18201" operator="equal">
      <formula>"OPORTUNIDADE"</formula>
    </cfRule>
  </conditionalFormatting>
  <conditionalFormatting sqref="BI550">
    <cfRule type="iconSet" priority="1821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1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21">
      <formula>$BU493=1</formula>
    </cfRule>
  </conditionalFormatting>
  <conditionalFormatting sqref="AZ526:AZ550">
    <cfRule type="expression" dxfId="233" priority="18981">
      <formula>$BU498=1</formula>
    </cfRule>
  </conditionalFormatting>
  <conditionalFormatting sqref="BI524:BI549">
    <cfRule type="iconSet" priority="18982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06">
    <cfRule type="iconSet" priority="18984">
      <iconSet showValue="0">
        <cfvo type="percent" val="0"/>
        <cfvo type="num" val="1"/>
        <cfvo type="num" val="1" gte="0"/>
      </iconSet>
    </cfRule>
    <cfRule type="iconSet" priority="1898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8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9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54" operator="equal">
      <formula>"OPORTUNIDADE"</formula>
    </cfRule>
  </conditionalFormatting>
  <conditionalFormatting sqref="Y158">
    <cfRule type="cellIs" dxfId="231" priority="252" operator="equal">
      <formula>"NÃO"</formula>
    </cfRule>
    <cfRule type="cellIs" dxfId="230" priority="253" operator="equal">
      <formula>"SIM"</formula>
    </cfRule>
  </conditionalFormatting>
  <conditionalFormatting sqref="BI6:BI523">
    <cfRule type="iconSet" priority="19052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54">
      <iconSet showValue="0">
        <cfvo type="percent" val="0"/>
        <cfvo type="num" val="1"/>
        <cfvo type="num" val="1" gte="0"/>
      </iconSet>
    </cfRule>
    <cfRule type="iconSet" priority="1905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28" operator="equal">
      <formula>"OPORTUNIDADE"</formula>
    </cfRule>
  </conditionalFormatting>
  <conditionalFormatting sqref="Y560">
    <cfRule type="cellIs" dxfId="228" priority="126" operator="equal">
      <formula>"NÃO"</formula>
    </cfRule>
    <cfRule type="cellIs" dxfId="227" priority="127" operator="equal">
      <formula>"SIM"</formula>
    </cfRule>
  </conditionalFormatting>
  <conditionalFormatting sqref="Y561:Y564">
    <cfRule type="cellIs" dxfId="226" priority="122" operator="equal">
      <formula>"OPORTUNIDADE"</formula>
    </cfRule>
  </conditionalFormatting>
  <conditionalFormatting sqref="Y561:Y564">
    <cfRule type="cellIs" dxfId="225" priority="120" operator="equal">
      <formula>"NÃO"</formula>
    </cfRule>
    <cfRule type="cellIs" dxfId="224" priority="121" operator="equal">
      <formula>"SIM"</formula>
    </cfRule>
  </conditionalFormatting>
  <conditionalFormatting sqref="Y567:Y569">
    <cfRule type="cellIs" dxfId="223" priority="119" operator="equal">
      <formula>"OPORTUNIDADE"</formula>
    </cfRule>
  </conditionalFormatting>
  <conditionalFormatting sqref="Y567:Y569">
    <cfRule type="cellIs" dxfId="222" priority="117" operator="equal">
      <formula>"NÃO"</formula>
    </cfRule>
    <cfRule type="cellIs" dxfId="221" priority="118" operator="equal">
      <formula>"SIM"</formula>
    </cfRule>
  </conditionalFormatting>
  <conditionalFormatting sqref="Y567:Y569">
    <cfRule type="cellIs" dxfId="220" priority="116" operator="equal">
      <formula>"OPORTUNIDADE"</formula>
    </cfRule>
  </conditionalFormatting>
  <conditionalFormatting sqref="Y567:Y569">
    <cfRule type="cellIs" dxfId="219" priority="114" operator="equal">
      <formula>"NÃO"</formula>
    </cfRule>
    <cfRule type="cellIs" dxfId="218" priority="115" operator="equal">
      <formula>"SIM"</formula>
    </cfRule>
  </conditionalFormatting>
  <conditionalFormatting sqref="BK56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08" operator="equal">
      <formula>"OPORTUNIDADE"</formula>
    </cfRule>
  </conditionalFormatting>
  <conditionalFormatting sqref="Y572">
    <cfRule type="cellIs" dxfId="216" priority="106" operator="equal">
      <formula>"NÃO"</formula>
    </cfRule>
    <cfRule type="cellIs" dxfId="215" priority="107" operator="equal">
      <formula>"SIM"</formula>
    </cfRule>
  </conditionalFormatting>
  <conditionalFormatting sqref="Y572">
    <cfRule type="cellIs" dxfId="214" priority="105" operator="equal">
      <formula>"OPORTUNIDADE"</formula>
    </cfRule>
  </conditionalFormatting>
  <conditionalFormatting sqref="Y572">
    <cfRule type="cellIs" dxfId="213" priority="103" operator="equal">
      <formula>"NÃO"</formula>
    </cfRule>
    <cfRule type="cellIs" dxfId="212" priority="104" operator="equal">
      <formula>"SIM"</formula>
    </cfRule>
  </conditionalFormatting>
  <conditionalFormatting sqref="Y573">
    <cfRule type="cellIs" dxfId="211" priority="102" operator="equal">
      <formula>"OPORTUNIDADE"</formula>
    </cfRule>
  </conditionalFormatting>
  <conditionalFormatting sqref="Y573">
    <cfRule type="cellIs" dxfId="210" priority="100" operator="equal">
      <formula>"NÃO"</formula>
    </cfRule>
    <cfRule type="cellIs" dxfId="209" priority="101" operator="equal">
      <formula>"SIM"</formula>
    </cfRule>
  </conditionalFormatting>
  <conditionalFormatting sqref="Y573">
    <cfRule type="cellIs" dxfId="208" priority="99" operator="equal">
      <formula>"OPORTUNIDADE"</formula>
    </cfRule>
  </conditionalFormatting>
  <conditionalFormatting sqref="Y573">
    <cfRule type="cellIs" dxfId="207" priority="97" operator="equal">
      <formula>"NÃO"</formula>
    </cfRule>
    <cfRule type="cellIs" dxfId="206" priority="98" operator="equal">
      <formula>"SIM"</formula>
    </cfRule>
  </conditionalFormatting>
  <conditionalFormatting sqref="Y574">
    <cfRule type="cellIs" dxfId="205" priority="96" operator="equal">
      <formula>"OPORTUNIDADE"</formula>
    </cfRule>
  </conditionalFormatting>
  <conditionalFormatting sqref="Y574">
    <cfRule type="cellIs" dxfId="204" priority="94" operator="equal">
      <formula>"NÃO"</formula>
    </cfRule>
    <cfRule type="cellIs" dxfId="203" priority="95" operator="equal">
      <formula>"SIM"</formula>
    </cfRule>
  </conditionalFormatting>
  <conditionalFormatting sqref="Y574">
    <cfRule type="cellIs" dxfId="202" priority="93" operator="equal">
      <formula>"OPORTUNIDADE"</formula>
    </cfRule>
  </conditionalFormatting>
  <conditionalFormatting sqref="Y574">
    <cfRule type="cellIs" dxfId="201" priority="91" operator="equal">
      <formula>"NÃO"</formula>
    </cfRule>
    <cfRule type="cellIs" dxfId="200" priority="92" operator="equal">
      <formula>"SIM"</formula>
    </cfRule>
  </conditionalFormatting>
  <conditionalFormatting sqref="Y575">
    <cfRule type="cellIs" dxfId="199" priority="90" operator="equal">
      <formula>"OPORTUNIDADE"</formula>
    </cfRule>
  </conditionalFormatting>
  <conditionalFormatting sqref="Y575">
    <cfRule type="cellIs" dxfId="198" priority="88" operator="equal">
      <formula>"NÃO"</formula>
    </cfRule>
    <cfRule type="cellIs" dxfId="197" priority="89" operator="equal">
      <formula>"SIM"</formula>
    </cfRule>
  </conditionalFormatting>
  <conditionalFormatting sqref="Y575">
    <cfRule type="cellIs" dxfId="196" priority="87" operator="equal">
      <formula>"OPORTUNIDADE"</formula>
    </cfRule>
  </conditionalFormatting>
  <conditionalFormatting sqref="Y575">
    <cfRule type="cellIs" dxfId="195" priority="85" operator="equal">
      <formula>"NÃO"</formula>
    </cfRule>
    <cfRule type="cellIs" dxfId="194" priority="86" operator="equal">
      <formula>"SIM"</formula>
    </cfRule>
  </conditionalFormatting>
  <conditionalFormatting sqref="Y577">
    <cfRule type="cellIs" dxfId="193" priority="84" operator="equal">
      <formula>"OPORTUNIDADE"</formula>
    </cfRule>
  </conditionalFormatting>
  <conditionalFormatting sqref="Y577">
    <cfRule type="cellIs" dxfId="192" priority="82" operator="equal">
      <formula>"NÃO"</formula>
    </cfRule>
    <cfRule type="cellIs" dxfId="191" priority="83" operator="equal">
      <formula>"SIM"</formula>
    </cfRule>
  </conditionalFormatting>
  <conditionalFormatting sqref="Y577">
    <cfRule type="cellIs" dxfId="190" priority="81" operator="equal">
      <formula>"OPORTUNIDADE"</formula>
    </cfRule>
  </conditionalFormatting>
  <conditionalFormatting sqref="Y577">
    <cfRule type="cellIs" dxfId="189" priority="79" operator="equal">
      <formula>"NÃO"</formula>
    </cfRule>
    <cfRule type="cellIs" dxfId="188" priority="80" operator="equal">
      <formula>"SIM"</formula>
    </cfRule>
  </conditionalFormatting>
  <conditionalFormatting sqref="Y579">
    <cfRule type="cellIs" dxfId="187" priority="78" operator="equal">
      <formula>"OPORTUNIDADE"</formula>
    </cfRule>
  </conditionalFormatting>
  <conditionalFormatting sqref="Y579">
    <cfRule type="cellIs" dxfId="186" priority="76" operator="equal">
      <formula>"NÃO"</formula>
    </cfRule>
    <cfRule type="cellIs" dxfId="185" priority="77" operator="equal">
      <formula>"SIM"</formula>
    </cfRule>
  </conditionalFormatting>
  <conditionalFormatting sqref="Y579">
    <cfRule type="cellIs" dxfId="184" priority="75" operator="equal">
      <formula>"OPORTUNIDADE"</formula>
    </cfRule>
  </conditionalFormatting>
  <conditionalFormatting sqref="Y579">
    <cfRule type="cellIs" dxfId="183" priority="73" operator="equal">
      <formula>"NÃO"</formula>
    </cfRule>
    <cfRule type="cellIs" dxfId="182" priority="74" operator="equal">
      <formula>"SIM"</formula>
    </cfRule>
  </conditionalFormatting>
  <conditionalFormatting sqref="Y580">
    <cfRule type="cellIs" dxfId="181" priority="72" operator="equal">
      <formula>"OPORTUNIDADE"</formula>
    </cfRule>
  </conditionalFormatting>
  <conditionalFormatting sqref="Y580">
    <cfRule type="cellIs" dxfId="180" priority="70" operator="equal">
      <formula>"NÃO"</formula>
    </cfRule>
    <cfRule type="cellIs" dxfId="179" priority="71" operator="equal">
      <formula>"SIM"</formula>
    </cfRule>
  </conditionalFormatting>
  <conditionalFormatting sqref="Y580">
    <cfRule type="cellIs" dxfId="178" priority="69" operator="equal">
      <formula>"OPORTUNIDADE"</formula>
    </cfRule>
  </conditionalFormatting>
  <conditionalFormatting sqref="Y580">
    <cfRule type="cellIs" dxfId="177" priority="67" operator="equal">
      <formula>"NÃO"</formula>
    </cfRule>
    <cfRule type="cellIs" dxfId="176" priority="68" operator="equal">
      <formula>"SIM"</formula>
    </cfRule>
  </conditionalFormatting>
  <conditionalFormatting sqref="Y581">
    <cfRule type="cellIs" dxfId="175" priority="66" operator="equal">
      <formula>"OPORTUNIDADE"</formula>
    </cfRule>
  </conditionalFormatting>
  <conditionalFormatting sqref="Y581">
    <cfRule type="cellIs" dxfId="174" priority="64" operator="equal">
      <formula>"NÃO"</formula>
    </cfRule>
    <cfRule type="cellIs" dxfId="173" priority="65" operator="equal">
      <formula>"SIM"</formula>
    </cfRule>
  </conditionalFormatting>
  <conditionalFormatting sqref="Y581">
    <cfRule type="cellIs" dxfId="172" priority="63" operator="equal">
      <formula>"OPORTUNIDADE"</formula>
    </cfRule>
  </conditionalFormatting>
  <conditionalFormatting sqref="Y581">
    <cfRule type="cellIs" dxfId="171" priority="61" operator="equal">
      <formula>"NÃO"</formula>
    </cfRule>
    <cfRule type="cellIs" dxfId="170" priority="62" operator="equal">
      <formula>"SIM"</formula>
    </cfRule>
  </conditionalFormatting>
  <conditionalFormatting sqref="Y582">
    <cfRule type="cellIs" dxfId="169" priority="60" operator="equal">
      <formula>"OPORTUNIDADE"</formula>
    </cfRule>
  </conditionalFormatting>
  <conditionalFormatting sqref="Y582">
    <cfRule type="cellIs" dxfId="168" priority="58" operator="equal">
      <formula>"NÃO"</formula>
    </cfRule>
    <cfRule type="cellIs" dxfId="167" priority="59" operator="equal">
      <formula>"SIM"</formula>
    </cfRule>
  </conditionalFormatting>
  <conditionalFormatting sqref="Y582">
    <cfRule type="cellIs" dxfId="166" priority="57" operator="equal">
      <formula>"OPORTUNIDADE"</formula>
    </cfRule>
  </conditionalFormatting>
  <conditionalFormatting sqref="Y582">
    <cfRule type="cellIs" dxfId="165" priority="55" operator="equal">
      <formula>"NÃO"</formula>
    </cfRule>
    <cfRule type="cellIs" dxfId="164" priority="56" operator="equal">
      <formula>"SIM"</formula>
    </cfRule>
  </conditionalFormatting>
  <conditionalFormatting sqref="Y584">
    <cfRule type="cellIs" dxfId="163" priority="54" operator="equal">
      <formula>"OPORTUNIDADE"</formula>
    </cfRule>
  </conditionalFormatting>
  <conditionalFormatting sqref="Y584">
    <cfRule type="cellIs" dxfId="162" priority="52" operator="equal">
      <formula>"NÃO"</formula>
    </cfRule>
    <cfRule type="cellIs" dxfId="161" priority="53" operator="equal">
      <formula>"SIM"</formula>
    </cfRule>
  </conditionalFormatting>
  <conditionalFormatting sqref="Y584">
    <cfRule type="cellIs" dxfId="160" priority="51" operator="equal">
      <formula>"OPORTUNIDADE"</formula>
    </cfRule>
  </conditionalFormatting>
  <conditionalFormatting sqref="Y584">
    <cfRule type="cellIs" dxfId="159" priority="49" operator="equal">
      <formula>"NÃO"</formula>
    </cfRule>
    <cfRule type="cellIs" dxfId="158" priority="50" operator="equal">
      <formula>"SIM"</formula>
    </cfRule>
  </conditionalFormatting>
  <conditionalFormatting sqref="Y585">
    <cfRule type="cellIs" dxfId="157" priority="48" operator="equal">
      <formula>"OPORTUNIDADE"</formula>
    </cfRule>
  </conditionalFormatting>
  <conditionalFormatting sqref="Y585">
    <cfRule type="cellIs" dxfId="156" priority="46" operator="equal">
      <formula>"NÃO"</formula>
    </cfRule>
    <cfRule type="cellIs" dxfId="155" priority="47" operator="equal">
      <formula>"SIM"</formula>
    </cfRule>
  </conditionalFormatting>
  <conditionalFormatting sqref="Y585">
    <cfRule type="cellIs" dxfId="154" priority="45" operator="equal">
      <formula>"OPORTUNIDADE"</formula>
    </cfRule>
  </conditionalFormatting>
  <conditionalFormatting sqref="Y585">
    <cfRule type="cellIs" dxfId="153" priority="43" operator="equal">
      <formula>"NÃO"</formula>
    </cfRule>
    <cfRule type="cellIs" dxfId="152" priority="44" operator="equal">
      <formula>"SIM"</formula>
    </cfRule>
  </conditionalFormatting>
  <conditionalFormatting sqref="Y586">
    <cfRule type="cellIs" dxfId="151" priority="42" operator="equal">
      <formula>"OPORTUNIDADE"</formula>
    </cfRule>
  </conditionalFormatting>
  <conditionalFormatting sqref="Y586">
    <cfRule type="cellIs" dxfId="150" priority="40" operator="equal">
      <formula>"NÃO"</formula>
    </cfRule>
    <cfRule type="cellIs" dxfId="149" priority="41" operator="equal">
      <formula>"SIM"</formula>
    </cfRule>
  </conditionalFormatting>
  <conditionalFormatting sqref="Y586">
    <cfRule type="cellIs" dxfId="148" priority="39" operator="equal">
      <formula>"OPORTUNIDADE"</formula>
    </cfRule>
  </conditionalFormatting>
  <conditionalFormatting sqref="Y586">
    <cfRule type="cellIs" dxfId="147" priority="37" operator="equal">
      <formula>"NÃO"</formula>
    </cfRule>
    <cfRule type="cellIs" dxfId="146" priority="38" operator="equal">
      <formula>"SIM"</formula>
    </cfRule>
  </conditionalFormatting>
  <conditionalFormatting sqref="Y587">
    <cfRule type="cellIs" dxfId="145" priority="36" operator="equal">
      <formula>"OPORTUNIDADE"</formula>
    </cfRule>
  </conditionalFormatting>
  <conditionalFormatting sqref="Y587">
    <cfRule type="cellIs" dxfId="144" priority="34" operator="equal">
      <formula>"NÃO"</formula>
    </cfRule>
    <cfRule type="cellIs" dxfId="143" priority="35" operator="equal">
      <formula>"SIM"</formula>
    </cfRule>
  </conditionalFormatting>
  <conditionalFormatting sqref="Y587">
    <cfRule type="cellIs" dxfId="142" priority="33" operator="equal">
      <formula>"OPORTUNIDADE"</formula>
    </cfRule>
  </conditionalFormatting>
  <conditionalFormatting sqref="Y587">
    <cfRule type="cellIs" dxfId="141" priority="31" operator="equal">
      <formula>"NÃO"</formula>
    </cfRule>
    <cfRule type="cellIs" dxfId="140" priority="32" operator="equal">
      <formula>"SIM"</formula>
    </cfRule>
  </conditionalFormatting>
  <conditionalFormatting sqref="Y588">
    <cfRule type="cellIs" dxfId="139" priority="30" operator="equal">
      <formula>"OPORTUNIDADE"</formula>
    </cfRule>
  </conditionalFormatting>
  <conditionalFormatting sqref="Y588">
    <cfRule type="cellIs" dxfId="138" priority="28" operator="equal">
      <formula>"NÃO"</formula>
    </cfRule>
    <cfRule type="cellIs" dxfId="137" priority="29" operator="equal">
      <formula>"SIM"</formula>
    </cfRule>
  </conditionalFormatting>
  <conditionalFormatting sqref="Y588">
    <cfRule type="cellIs" dxfId="136" priority="27" operator="equal">
      <formula>"OPORTUNIDADE"</formula>
    </cfRule>
  </conditionalFormatting>
  <conditionalFormatting sqref="Y588">
    <cfRule type="cellIs" dxfId="135" priority="25" operator="equal">
      <formula>"NÃO"</formula>
    </cfRule>
    <cfRule type="cellIs" dxfId="134" priority="26" operator="equal">
      <formula>"SIM"</formula>
    </cfRule>
  </conditionalFormatting>
  <conditionalFormatting sqref="Y589">
    <cfRule type="cellIs" dxfId="133" priority="24" operator="equal">
      <formula>"OPORTUNIDADE"</formula>
    </cfRule>
  </conditionalFormatting>
  <conditionalFormatting sqref="Y589">
    <cfRule type="cellIs" dxfId="132" priority="22" operator="equal">
      <formula>"NÃO"</formula>
    </cfRule>
    <cfRule type="cellIs" dxfId="131" priority="23" operator="equal">
      <formula>"SIM"</formula>
    </cfRule>
  </conditionalFormatting>
  <conditionalFormatting sqref="Y589">
    <cfRule type="cellIs" dxfId="130" priority="21" operator="equal">
      <formula>"OPORTUNIDADE"</formula>
    </cfRule>
  </conditionalFormatting>
  <conditionalFormatting sqref="Y589">
    <cfRule type="cellIs" dxfId="129" priority="19" operator="equal">
      <formula>"NÃO"</formula>
    </cfRule>
    <cfRule type="cellIs" dxfId="128" priority="20" operator="equal">
      <formula>"SIM"</formula>
    </cfRule>
  </conditionalFormatting>
  <conditionalFormatting sqref="BR602:BS799">
    <cfRule type="cellIs" dxfId="127" priority="13" operator="equal">
      <formula>"*"</formula>
    </cfRule>
    <cfRule type="cellIs" dxfId="126" priority="14" operator="greaterThanOrEqual">
      <formula>1</formula>
    </cfRule>
    <cfRule type="cellIs" dxfId="125" priority="15" operator="lessThan">
      <formula>1</formula>
    </cfRule>
  </conditionalFormatting>
  <conditionalFormatting sqref="BO6:BO208 BO528:BO537 BO210:BO526 BO539:BO587 BO589:BO799">
    <cfRule type="iconSet" priority="19096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0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6 BK602:BK799 BK598">
    <cfRule type="iconSet" priority="1910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44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10" operator="equal">
      <formula>"*"</formula>
    </cfRule>
    <cfRule type="cellIs" dxfId="123" priority="11" operator="greaterThanOrEqual">
      <formula>1</formula>
    </cfRule>
    <cfRule type="cellIs" dxfId="122" priority="12" operator="lessThan">
      <formula>1</formula>
    </cfRule>
  </conditionalFormatting>
  <conditionalFormatting sqref="Y592:Y611">
    <cfRule type="cellIs" dxfId="121" priority="9" operator="equal">
      <formula>"OPORTUNIDADE"</formula>
    </cfRule>
  </conditionalFormatting>
  <conditionalFormatting sqref="Y592:Y611">
    <cfRule type="cellIs" dxfId="120" priority="7" operator="equal">
      <formula>"NÃO"</formula>
    </cfRule>
    <cfRule type="cellIs" dxfId="119" priority="8" operator="equal">
      <formula>"SIM"</formula>
    </cfRule>
  </conditionalFormatting>
  <conditionalFormatting sqref="Y592:Y611">
    <cfRule type="cellIs" dxfId="118" priority="6" operator="equal">
      <formula>"OPORTUNIDADE"</formula>
    </cfRule>
  </conditionalFormatting>
  <conditionalFormatting sqref="Y592:Y611">
    <cfRule type="cellIs" dxfId="117" priority="4" operator="equal">
      <formula>"NÃO"</formula>
    </cfRule>
    <cfRule type="cellIs" dxfId="116" priority="5" operator="equal">
      <formula>"SIM"</formula>
    </cfRule>
  </conditionalFormatting>
  <conditionalFormatting sqref="BK59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32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AB609 AB611 AB613:AB614 AB618:AB619 AB623 AB630:AB632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AC630:AC632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89" t="s">
        <v>1810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 ht="34.5" customHeight="1">
      <c r="C3" s="305" t="s">
        <v>409</v>
      </c>
      <c r="D3" s="305" t="s">
        <v>1811</v>
      </c>
      <c r="E3" s="305" t="s">
        <v>1812</v>
      </c>
      <c r="F3" s="305" t="s">
        <v>1813</v>
      </c>
      <c r="G3" s="310" t="s">
        <v>1814</v>
      </c>
      <c r="H3" s="305" t="s">
        <v>1815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541</v>
      </c>
      <c r="D5" s="306" t="s">
        <v>1816</v>
      </c>
      <c r="E5" s="307">
        <v>46013</v>
      </c>
      <c r="F5" s="306">
        <v>7000</v>
      </c>
      <c r="G5" s="311" t="s">
        <v>1817</v>
      </c>
      <c r="H5" s="306"/>
    </row>
    <row r="6" spans="3:8">
      <c r="C6" s="306" t="s">
        <v>542</v>
      </c>
      <c r="D6" s="306">
        <v>7694</v>
      </c>
      <c r="E6" s="307">
        <v>46013</v>
      </c>
      <c r="F6" s="306" t="s">
        <v>1818</v>
      </c>
      <c r="G6" s="311" t="s">
        <v>1817</v>
      </c>
      <c r="H6" s="306"/>
    </row>
    <row r="7" spans="3:8">
      <c r="C7" s="308" t="s">
        <v>543</v>
      </c>
      <c r="D7" s="308">
        <v>9403</v>
      </c>
      <c r="E7" s="309">
        <v>45972</v>
      </c>
      <c r="F7" s="308" t="s">
        <v>1819</v>
      </c>
      <c r="G7" s="312" t="s">
        <v>1820</v>
      </c>
      <c r="H7" s="308" t="s">
        <v>1821</v>
      </c>
    </row>
    <row r="8" spans="3:8">
      <c r="C8" s="306" t="s">
        <v>543</v>
      </c>
      <c r="D8" s="306">
        <v>7663</v>
      </c>
      <c r="E8" s="307">
        <v>46015</v>
      </c>
      <c r="F8" s="306">
        <v>7000</v>
      </c>
      <c r="G8" s="311" t="s">
        <v>1822</v>
      </c>
      <c r="H8" s="306" t="s">
        <v>1823</v>
      </c>
    </row>
    <row r="9" spans="3:8">
      <c r="C9" s="306" t="s">
        <v>463</v>
      </c>
      <c r="D9" s="306" t="s">
        <v>1824</v>
      </c>
      <c r="E9" s="307">
        <v>45993</v>
      </c>
      <c r="F9" s="306">
        <v>12000</v>
      </c>
      <c r="G9" s="311" t="s">
        <v>1825</v>
      </c>
      <c r="H9" s="306"/>
    </row>
    <row r="10" spans="3:8" ht="29.25">
      <c r="C10" s="306" t="s">
        <v>463</v>
      </c>
      <c r="D10" s="306" t="s">
        <v>1826</v>
      </c>
      <c r="E10" s="307">
        <v>45993</v>
      </c>
      <c r="F10" s="306">
        <v>9000</v>
      </c>
      <c r="G10" s="311" t="s">
        <v>1827</v>
      </c>
      <c r="H10" s="306"/>
    </row>
    <row r="11" spans="3:8" ht="29.25">
      <c r="C11" s="306" t="s">
        <v>463</v>
      </c>
      <c r="D11" s="306" t="s">
        <v>1828</v>
      </c>
      <c r="E11" s="307">
        <v>45993</v>
      </c>
      <c r="F11" s="306">
        <v>10000</v>
      </c>
      <c r="G11" s="311" t="s">
        <v>1827</v>
      </c>
      <c r="H11" s="306"/>
    </row>
    <row r="12" spans="3:8">
      <c r="C12" s="306" t="s">
        <v>544</v>
      </c>
      <c r="D12" s="306">
        <v>9038</v>
      </c>
      <c r="E12" s="307">
        <v>46013</v>
      </c>
      <c r="F12" s="306" t="s">
        <v>1829</v>
      </c>
      <c r="G12" s="311" t="s">
        <v>1830</v>
      </c>
      <c r="H12" s="306"/>
    </row>
    <row r="13" spans="3:8">
      <c r="C13" s="306" t="s">
        <v>539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0" t="s">
        <v>1831</v>
      </c>
      <c r="C2" s="390"/>
      <c r="D2" s="390"/>
      <c r="E2" s="390"/>
      <c r="F2" s="390"/>
      <c r="G2" s="390"/>
    </row>
    <row r="3" spans="2:8" ht="20.25" customHeight="1">
      <c r="B3" s="391"/>
      <c r="C3" s="391"/>
      <c r="D3" s="391"/>
      <c r="E3" s="391"/>
      <c r="F3" s="391"/>
      <c r="G3" s="391"/>
    </row>
    <row r="4" spans="2:8">
      <c r="B4" s="310" t="s">
        <v>1832</v>
      </c>
      <c r="C4" s="310" t="s">
        <v>1833</v>
      </c>
      <c r="D4" s="310" t="s">
        <v>1834</v>
      </c>
      <c r="E4" s="310" t="s">
        <v>1835</v>
      </c>
      <c r="F4" s="310" t="s">
        <v>8</v>
      </c>
      <c r="G4" s="310" t="s">
        <v>1836</v>
      </c>
    </row>
    <row r="5" spans="2:8">
      <c r="B5" s="313" t="s">
        <v>1153</v>
      </c>
      <c r="C5" s="313">
        <v>314978</v>
      </c>
      <c r="D5" s="313" t="s">
        <v>1837</v>
      </c>
      <c r="E5" s="313" t="s">
        <v>541</v>
      </c>
      <c r="F5" s="313" t="s">
        <v>101</v>
      </c>
      <c r="G5" s="314">
        <v>46143</v>
      </c>
    </row>
    <row r="6" spans="2:8">
      <c r="B6" s="313" t="s">
        <v>1838</v>
      </c>
      <c r="C6" s="313">
        <v>256790</v>
      </c>
      <c r="D6" s="313" t="s">
        <v>1839</v>
      </c>
      <c r="E6" s="313" t="s">
        <v>541</v>
      </c>
      <c r="F6" s="313" t="s">
        <v>1840</v>
      </c>
      <c r="G6" s="314">
        <v>45992</v>
      </c>
    </row>
    <row r="7" spans="2:8">
      <c r="B7" s="313" t="s">
        <v>1841</v>
      </c>
      <c r="C7" s="313">
        <v>265193</v>
      </c>
      <c r="D7" s="313" t="s">
        <v>1842</v>
      </c>
      <c r="E7" s="313" t="s">
        <v>542</v>
      </c>
      <c r="F7" s="313" t="s">
        <v>1500</v>
      </c>
      <c r="G7" s="313" t="s">
        <v>1843</v>
      </c>
    </row>
    <row r="8" spans="2:8">
      <c r="B8" s="313" t="s">
        <v>1844</v>
      </c>
      <c r="C8" s="313">
        <v>293716</v>
      </c>
      <c r="D8" s="313" t="s">
        <v>1845</v>
      </c>
      <c r="E8" s="313" t="s">
        <v>542</v>
      </c>
      <c r="F8" s="313" t="s">
        <v>1500</v>
      </c>
      <c r="G8" s="314">
        <v>46204</v>
      </c>
    </row>
    <row r="9" spans="2:8">
      <c r="B9" s="313" t="s">
        <v>1846</v>
      </c>
      <c r="C9" s="313">
        <v>257258</v>
      </c>
      <c r="D9" s="313" t="s">
        <v>1847</v>
      </c>
      <c r="E9" s="313" t="s">
        <v>543</v>
      </c>
      <c r="F9" s="313" t="s">
        <v>144</v>
      </c>
      <c r="G9" s="314">
        <v>46327</v>
      </c>
    </row>
    <row r="10" spans="2:8">
      <c r="B10" s="313" t="s">
        <v>1848</v>
      </c>
      <c r="C10" s="313">
        <v>371147</v>
      </c>
      <c r="D10" s="313" t="s">
        <v>1849</v>
      </c>
      <c r="E10" s="313" t="s">
        <v>543</v>
      </c>
      <c r="F10" s="313" t="s">
        <v>144</v>
      </c>
      <c r="G10" s="313" t="s">
        <v>1843</v>
      </c>
    </row>
    <row r="11" spans="2:8">
      <c r="B11" s="313" t="s">
        <v>1850</v>
      </c>
      <c r="C11" s="313">
        <v>259230</v>
      </c>
      <c r="D11" s="313" t="s">
        <v>1851</v>
      </c>
      <c r="E11" s="313" t="s">
        <v>543</v>
      </c>
      <c r="F11" s="313" t="s">
        <v>144</v>
      </c>
      <c r="G11" s="314">
        <v>45992</v>
      </c>
      <c r="H11" s="321">
        <v>46357</v>
      </c>
    </row>
    <row r="12" spans="2:8">
      <c r="B12" s="313" t="s">
        <v>1852</v>
      </c>
      <c r="C12" s="313">
        <v>370705</v>
      </c>
      <c r="D12" s="313"/>
      <c r="E12" s="313" t="s">
        <v>543</v>
      </c>
      <c r="F12" s="313" t="s">
        <v>144</v>
      </c>
      <c r="G12" s="313" t="s">
        <v>1843</v>
      </c>
    </row>
    <row r="13" spans="2:8">
      <c r="B13" s="313" t="s">
        <v>1853</v>
      </c>
      <c r="C13" s="313">
        <v>258542</v>
      </c>
      <c r="D13" s="313" t="s">
        <v>1854</v>
      </c>
      <c r="E13" s="313" t="s">
        <v>544</v>
      </c>
      <c r="F13" s="313" t="s">
        <v>180</v>
      </c>
      <c r="G13" s="314">
        <v>45962</v>
      </c>
    </row>
    <row r="14" spans="2:8">
      <c r="B14" s="313" t="s">
        <v>1855</v>
      </c>
      <c r="C14" s="313">
        <v>257050</v>
      </c>
      <c r="D14" s="313" t="s">
        <v>1856</v>
      </c>
      <c r="E14" s="313" t="s">
        <v>544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655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2" t="s">
        <v>1857</v>
      </c>
      <c r="D5" s="393"/>
      <c r="E5" s="393"/>
      <c r="F5" s="393"/>
      <c r="G5" s="393"/>
      <c r="H5" s="393"/>
      <c r="I5" s="393"/>
      <c r="J5" s="394"/>
      <c r="K5" s="395" t="s">
        <v>1858</v>
      </c>
      <c r="L5" s="396"/>
      <c r="M5" s="396"/>
      <c r="N5" s="396"/>
      <c r="O5" s="397" t="s">
        <v>1859</v>
      </c>
      <c r="P5" s="398"/>
      <c r="Q5" s="399"/>
    </row>
    <row r="6" spans="1:17" s="94" customFormat="1" ht="15.75" customHeight="1">
      <c r="A6" s="88" t="s">
        <v>1860</v>
      </c>
      <c r="B6" s="95" t="s">
        <v>1861</v>
      </c>
      <c r="C6" s="96" t="s">
        <v>874</v>
      </c>
      <c r="D6" s="97" t="s">
        <v>875</v>
      </c>
      <c r="E6" s="96" t="s">
        <v>1862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1863</v>
      </c>
      <c r="M6" s="139" t="s">
        <v>335</v>
      </c>
      <c r="N6" s="140" t="s">
        <v>869</v>
      </c>
      <c r="O6" s="233" t="s">
        <v>912</v>
      </c>
      <c r="P6" s="157"/>
      <c r="Q6" s="189" t="s">
        <v>1864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1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1</v>
      </c>
      <c r="P575" s="91"/>
      <c r="Q575" s="145" t="str">
        <f>IF($A$2=1,IF(SP_SUL!BJ593="","*",SP_SUL!BJ593),IF(SP_SUL!BK593="","*",SP_SUL!BK593))</f>
        <v>MC1 9h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1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1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1</v>
      </c>
      <c r="P586" s="91"/>
      <c r="Q586" s="145" t="str">
        <f>IF($A$2=1,IF(SP_SUL!BJ603="","*",SP_SUL!BJ603),IF(SP_SUL!BK603="","*",SP_SUL!BK603))</f>
        <v>Descanso equipe as 8h, equipe no local as 08:52, aguarda embarque da turma castilho para solicitar MC1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1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1</v>
      </c>
      <c r="P588" s="91"/>
      <c r="Q588" s="145" t="str">
        <f>IF($A$2=1,IF(SP_SUL!BJ605="","*",SP_SUL!BJ605),IF(SP_SUL!BK605="","*",SP_SUL!BK605))</f>
        <v xml:space="preserve">Aguarda equipe informar pronto para alinhar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1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-</v>
      </c>
      <c r="D591" s="100" t="str">
        <f>IF(SP_SUL!T608="","*",SP_SUL!T608)</f>
        <v>-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-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-</v>
      </c>
      <c r="L591" s="141" t="str">
        <f>IF(SP_SUL!AM608="","*",SP_SUL!AM608)</f>
        <v>-</v>
      </c>
      <c r="M591" s="141" t="str">
        <f>IF(SP_SUL!AP608="","*",SP_SUL!AP608)</f>
        <v>-</v>
      </c>
      <c r="N591" s="141" t="str">
        <f>IF(SP_SUL!AM608="","*",SP_SUL!AM608)</f>
        <v>-</v>
      </c>
      <c r="O591" s="173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>
        <f>IF(SP_SUL!B609="","*",SP_SUL!B609)</f>
        <v>46019</v>
      </c>
      <c r="B592" s="99" t="str">
        <f>IF(SP_SUL!X609="","*",SP_SUL!X609)</f>
        <v>Oportunidade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8.3333333333333329E-2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-</v>
      </c>
      <c r="D595" s="100" t="str">
        <f>IF(SP_SUL!T612="","*",SP_SUL!T612)</f>
        <v>-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-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-</v>
      </c>
      <c r="L595" s="141" t="str">
        <f>IF(SP_SUL!AM612="","*",SP_SUL!AM612)</f>
        <v>-</v>
      </c>
      <c r="M595" s="141" t="str">
        <f>IF(SP_SUL!AP612="","*",SP_SUL!AP612)</f>
        <v>-</v>
      </c>
      <c r="N595" s="141" t="str">
        <f>IF(SP_SUL!AM612="","*",SP_SUL!AM612)</f>
        <v>-</v>
      </c>
      <c r="O595" s="173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-</v>
      </c>
      <c r="D599" s="100" t="str">
        <f>IF(SP_SUL!T616="","*",SP_SUL!T616)</f>
        <v>-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-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-</v>
      </c>
      <c r="L599" s="141" t="str">
        <f>IF(SP_SUL!AM616="","*",SP_SUL!AM616)</f>
        <v>-</v>
      </c>
      <c r="M599" s="141" t="str">
        <f>IF(SP_SUL!AP616="","*",SP_SUL!AP616)</f>
        <v>-</v>
      </c>
      <c r="N599" s="141" t="str">
        <f>IF(SP_SUL!AM616="","*",SP_SUL!AM616)</f>
        <v>-</v>
      </c>
      <c r="O599" s="173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ZGP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>
        <f>IF(SP_SUL!B632="","*",SP_SUL!B632)</f>
        <v>46020</v>
      </c>
      <c r="B615" s="99" t="str">
        <f>IF(SP_SUL!X632="","*",SP_SUL!X632)</f>
        <v>Contrato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>
        <f>IF(SP_SUL!B633="","*",SP_SUL!B633)</f>
        <v>46020</v>
      </c>
      <c r="B616" s="99" t="str">
        <f>IF(SP_SUL!X633="","*",SP_SUL!X633)</f>
        <v>Oportunidade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-</v>
      </c>
      <c r="D617" s="100" t="str">
        <f>IF(SP_SUL!T634="","*",SP_SUL!T634)</f>
        <v>-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-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-</v>
      </c>
      <c r="L617" s="141" t="str">
        <f>IF(SP_SUL!AM634="","*",SP_SUL!AM634)</f>
        <v>-</v>
      </c>
      <c r="M617" s="141" t="str">
        <f>IF(SP_SUL!AP634="","*",SP_SUL!AP634)</f>
        <v>-</v>
      </c>
      <c r="N617" s="141" t="str">
        <f>IF(SP_SUL!AM634="","*",SP_SUL!AM634)</f>
        <v>-</v>
      </c>
      <c r="O617" s="173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1864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608" sqref="B608:U6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0"/>
      <c r="B1" s="401"/>
      <c r="C1" s="402"/>
      <c r="L1" s="316"/>
      <c r="M1" s="124"/>
      <c r="N1" s="255"/>
      <c r="O1" s="255"/>
      <c r="P1" s="169"/>
      <c r="Q1" s="403" t="s">
        <v>922</v>
      </c>
      <c r="R1" s="404"/>
      <c r="U1" s="102"/>
      <c r="V1" s="405" t="s">
        <v>1865</v>
      </c>
      <c r="W1" s="405"/>
      <c r="X1" s="405"/>
      <c r="Y1" s="104"/>
    </row>
    <row r="2" spans="1:25" s="101" customFormat="1" ht="11.25" customHeight="1">
      <c r="A2" s="105" t="s">
        <v>1866</v>
      </c>
      <c r="B2" s="105" t="s">
        <v>1861</v>
      </c>
      <c r="C2" s="105" t="s">
        <v>313</v>
      </c>
      <c r="D2" s="106" t="s">
        <v>874</v>
      </c>
      <c r="E2" s="106" t="s">
        <v>875</v>
      </c>
      <c r="F2" s="106" t="s">
        <v>1860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17" t="s">
        <v>7</v>
      </c>
      <c r="M2" s="126" t="s">
        <v>3</v>
      </c>
      <c r="N2" s="256" t="s">
        <v>867</v>
      </c>
      <c r="O2" s="256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1867</v>
      </c>
      <c r="U2" s="108" t="s">
        <v>877</v>
      </c>
      <c r="V2" s="103">
        <f ca="1">TODAY()-1</f>
        <v>46017</v>
      </c>
      <c r="W2" s="103">
        <f ca="1">V2-1</f>
        <v>46016</v>
      </c>
      <c r="X2" s="103">
        <f ca="1">W2-1</f>
        <v>46015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650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300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650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30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300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650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300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650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650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300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650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650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300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650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1248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300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650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300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1248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650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650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300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1248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650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650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300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650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650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300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650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1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30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1248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650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1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0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650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30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1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1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1248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300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650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1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0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650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300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300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650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650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1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1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1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1248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300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650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1248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30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1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1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1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1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300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650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1248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30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1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1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1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1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>
        <f ca="1">_xlfn.XLOOKUP(G558&amp;$X$2,BS_CONTROLE[CHAVE],BS_CONTROLE[Quantidade_11],"-")</f>
        <v>0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>
        <f ca="1">_xlfn.XLOOKUP(G559&amp;$X$2,BS_CONTROLE[CHAVE],BS_CONTROLE[Quantidade_11],"-")</f>
        <v>1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300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650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650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>
        <f ca="1">_xlfn.XLOOKUP(G569&amp;$V$2,BS_CONTROLE[CHAVE],BS_CONTROLE[Quantidade_11],"-")</f>
        <v>1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>
        <f ca="1">_xlfn.XLOOKUP(G572&amp;$V$2,BS_CONTROLE[CHAVE],BS_CONTROLE[Quantidade_11],"-")</f>
        <v>0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0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1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1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1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1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30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1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>
        <f ca="1">_xlfn.XLOOKUP(G585&amp;$V$2,BS_CONTROLE[CHAVE],BS_CONTROLE[Quantidade_11],"-")</f>
        <v>300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650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>
        <f ca="1">_xlfn.XLOOKUP(G590&amp;$V$2,BS_CONTROLE[CHAVE],BS_CONTROLE[Quantidade_11],"-")</f>
        <v>0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0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1248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1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1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1</v>
      </c>
      <c r="W600" s="112" t="str">
        <f ca="1">_xlfn.XLOOKUP(G600&amp;$W$2,BS_CONTROLE[CHAVE],BS_CONTROLE[Quantidade_11],"-")</f>
        <v>-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650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>
        <f ca="1">_xlfn.XLOOKUP(G604&amp;$V$2,BS_CONTROLE[CHAVE],BS_CONTROLE[Quantidade_11],"-")</f>
        <v>300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 t="str">
        <f ca="1">_xlfn.XLOOKUP(G605&amp;$W$2,BS_CONTROLE[CHAVE],BS_CONTROLE[Quantidade_11],"-")</f>
        <v>-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*</v>
      </c>
      <c r="C607" s="109" t="str">
        <f>IF(SP_SUL!Z608="","*",SP_SUL!Z608)</f>
        <v>*</v>
      </c>
      <c r="D607" s="110" t="str">
        <f>IF(SP_SUL!S608="","*",SP_SUL!S608)</f>
        <v>-</v>
      </c>
      <c r="E607" s="110" t="str">
        <f>IF(SP_SUL!T608="","*",SP_SUL!T608)</f>
        <v>-</v>
      </c>
      <c r="F607" s="110" t="str">
        <f>IF(SP_SUL!B608="","*",SP_SUL!B608)</f>
        <v>*</v>
      </c>
      <c r="G607" s="110" t="str">
        <f>IF(SP_SUL!D608="","*",SP_SUL!D608)</f>
        <v>*</v>
      </c>
      <c r="H607" s="110" t="str">
        <f>IF(SP_SUL!F608="","*",SP_SUL!F608)</f>
        <v>*</v>
      </c>
      <c r="I607" s="110" t="str">
        <f>IF(SP_SUL!H608="","*",SP_SUL!H608)</f>
        <v>*</v>
      </c>
      <c r="J607" s="110" t="str">
        <f>IF(SP_SUL!I608="","*",SP_SUL!I608)</f>
        <v>*</v>
      </c>
      <c r="K607" s="110" t="str">
        <f>IF(SP_SUL!M608="","*",SP_SUL!M608)</f>
        <v>-</v>
      </c>
      <c r="L607" s="318" t="str">
        <f>IF(SP_SUL!N608="","*",SP_SUL!N608)</f>
        <v>-</v>
      </c>
      <c r="M607" s="111" t="str">
        <f>IF(SP_SUL!J608="","*",SP_SUL!J608)</f>
        <v>*</v>
      </c>
      <c r="N607" s="257" t="str">
        <f>IF(SP_SUL!K608="","*",SP_SUL!K608)</f>
        <v>*</v>
      </c>
      <c r="O607" s="257" t="str">
        <f>IF(SP_SUL!L608="","*",SP_SUL!L608)</f>
        <v>*</v>
      </c>
      <c r="P607" s="111"/>
      <c r="Q607" s="128" t="str">
        <f>IF(SP_SUL!O608="","*",SP_SUL!O608)</f>
        <v>*</v>
      </c>
      <c r="R607" s="128" t="str">
        <f>IF(SP_SUL!P608="","*",SP_SUL!P608)</f>
        <v>*</v>
      </c>
      <c r="S607" s="110" t="str">
        <f>IF(SP_SUL!Q608="","*",CONCATENATE(SP_SUL!Q608," ",SP_SUL!R608))</f>
        <v>*</v>
      </c>
      <c r="T607" s="110" t="str">
        <f>IF(SP_SUL!V608="","*",SP_SUL!V608)</f>
        <v>*</v>
      </c>
      <c r="U607" s="110" t="str">
        <f>IF(SP_SUL!W608="","*",SP_SUL!W608)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>
      <c r="A608" s="109" t="str">
        <f>IF(SP_SUL!Y609="","*",SP_SUL!Y609)</f>
        <v>OPORTUNIDADE</v>
      </c>
      <c r="B608" s="109" t="str">
        <f>IF(SP_SUL!X609="","*",SP_SUL!X609)</f>
        <v>Oportunidade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8.3333333333333329E-2</v>
      </c>
      <c r="S608" s="110" t="str">
        <f>IF(SP_SUL!Q609="","*",CONCATENATE(SP_SUL!Q609," ",SP_SUL!R609))</f>
        <v xml:space="preserve">300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650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*</v>
      </c>
      <c r="B611" s="109" t="str">
        <f>IF(SP_SUL!X612="","*",SP_SUL!X612)</f>
        <v>*</v>
      </c>
      <c r="C611" s="109" t="str">
        <f>IF(SP_SUL!Z612="","*",SP_SUL!Z612)</f>
        <v>*</v>
      </c>
      <c r="D611" s="110" t="str">
        <f>IF(SP_SUL!S612="","*",SP_SUL!S612)</f>
        <v>-</v>
      </c>
      <c r="E611" s="110" t="str">
        <f>IF(SP_SUL!T612="","*",SP_SUL!T612)</f>
        <v>-</v>
      </c>
      <c r="F611" s="110" t="str">
        <f>IF(SP_SUL!B612="","*",SP_SUL!B612)</f>
        <v>*</v>
      </c>
      <c r="G611" s="110" t="str">
        <f>IF(SP_SUL!D612="","*",SP_SUL!D612)</f>
        <v>*</v>
      </c>
      <c r="H611" s="110" t="str">
        <f>IF(SP_SUL!F612="","*",SP_SUL!F612)</f>
        <v>*</v>
      </c>
      <c r="I611" s="110" t="str">
        <f>IF(SP_SUL!H612="","*",SP_SUL!H612)</f>
        <v>*</v>
      </c>
      <c r="J611" s="110" t="str">
        <f>IF(SP_SUL!I612="","*",SP_SUL!I612)</f>
        <v>*</v>
      </c>
      <c r="K611" s="110" t="str">
        <f>IF(SP_SUL!M612="","*",SP_SUL!M612)</f>
        <v>-</v>
      </c>
      <c r="L611" s="318" t="str">
        <f>IF(SP_SUL!N612="","*",SP_SUL!N612)</f>
        <v>-</v>
      </c>
      <c r="M611" s="111" t="str">
        <f>IF(SP_SUL!J612="","*",SP_SUL!J612)</f>
        <v>*</v>
      </c>
      <c r="N611" s="257" t="str">
        <f>IF(SP_SUL!K612="","*",SP_SUL!K612)</f>
        <v>*</v>
      </c>
      <c r="O611" s="257" t="str">
        <f>IF(SP_SUL!L612="","*",SP_SUL!L612)</f>
        <v>*</v>
      </c>
      <c r="P611" s="111"/>
      <c r="Q611" s="128" t="str">
        <f>IF(SP_SUL!O612="","*",SP_SUL!O612)</f>
        <v>*</v>
      </c>
      <c r="R611" s="128" t="str">
        <f>IF(SP_SUL!P612="","*",SP_SUL!P612)</f>
        <v>*</v>
      </c>
      <c r="S611" s="110" t="str">
        <f>IF(SP_SUL!Q612="","*",CONCATENATE(SP_SUL!Q612," ",SP_SUL!R612))</f>
        <v>*</v>
      </c>
      <c r="T611" s="110" t="str">
        <f>IF(SP_SUL!V612="","*",SP_SUL!V612)</f>
        <v>*</v>
      </c>
      <c r="U611" s="110" t="str">
        <f>IF(SP_SUL!W612="","*",SP_SUL!W612)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0</v>
      </c>
      <c r="W614" s="112" t="str">
        <f ca="1">_xlfn.XLOOKUP(G614&amp;$W$2,BS_CONTROLE[CHAVE],BS_CONTROLE[Quantidade_11],"-")</f>
        <v>-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*</v>
      </c>
      <c r="C615" s="109" t="str">
        <f>IF(SP_SUL!Z616="","*",SP_SUL!Z616)</f>
        <v>*</v>
      </c>
      <c r="D615" s="110" t="str">
        <f>IF(SP_SUL!S616="","*",SP_SUL!S616)</f>
        <v>-</v>
      </c>
      <c r="E615" s="110" t="str">
        <f>IF(SP_SUL!T616="","*",SP_SUL!T616)</f>
        <v>-</v>
      </c>
      <c r="F615" s="110" t="str">
        <f>IF(SP_SUL!B616="","*",SP_SUL!B616)</f>
        <v>*</v>
      </c>
      <c r="G615" s="110" t="str">
        <f>IF(SP_SUL!D616="","*",SP_SUL!D616)</f>
        <v>*</v>
      </c>
      <c r="H615" s="110" t="str">
        <f>IF(SP_SUL!F616="","*",SP_SUL!F616)</f>
        <v>*</v>
      </c>
      <c r="I615" s="110" t="str">
        <f>IF(SP_SUL!H616="","*",SP_SUL!H616)</f>
        <v>*</v>
      </c>
      <c r="J615" s="110" t="str">
        <f>IF(SP_SUL!I616="","*",SP_SUL!I616)</f>
        <v>*</v>
      </c>
      <c r="K615" s="110" t="str">
        <f>IF(SP_SUL!M616="","*",SP_SUL!M616)</f>
        <v>-</v>
      </c>
      <c r="L615" s="318" t="str">
        <f>IF(SP_SUL!N616="","*",SP_SUL!N616)</f>
        <v>-</v>
      </c>
      <c r="M615" s="111" t="str">
        <f>IF(SP_SUL!J616="","*",SP_SUL!J616)</f>
        <v>*</v>
      </c>
      <c r="N615" s="257" t="str">
        <f>IF(SP_SUL!K616="","*",SP_SUL!K616)</f>
        <v>*</v>
      </c>
      <c r="O615" s="257" t="str">
        <f>IF(SP_SUL!L616="","*",SP_SUL!L616)</f>
        <v>*</v>
      </c>
      <c r="P615" s="111"/>
      <c r="Q615" s="128" t="str">
        <f>IF(SP_SUL!O616="","*",SP_SUL!O616)</f>
        <v>*</v>
      </c>
      <c r="R615" s="128" t="str">
        <f>IF(SP_SUL!P616="","*",SP_SUL!P616)</f>
        <v>*</v>
      </c>
      <c r="S615" s="110" t="str">
        <f>IF(SP_SUL!Q616="","*",CONCATENATE(SP_SUL!Q616," ",SP_SUL!R616))</f>
        <v>*</v>
      </c>
      <c r="T615" s="110" t="str">
        <f>IF(SP_SUL!V616="","*",SP_SUL!V616)</f>
        <v>*</v>
      </c>
      <c r="U615" s="110" t="str">
        <f>IF(SP_SUL!W616="","*",SP_SUL!W616)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-</v>
      </c>
      <c r="E617" s="149" t="str">
        <f>IF(SP_SUL!T638="","*",SP_SUL!T638)</f>
        <v>-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-</v>
      </c>
      <c r="L617" s="322" t="str">
        <f>IF(SP_SUL!N638="","*",SP_SUL!N638)</f>
        <v>-</v>
      </c>
      <c r="M617" s="150" t="str">
        <f>IF(SP_SUL!J638="","*",SP_SUL!J638)</f>
        <v>*</v>
      </c>
      <c r="N617" s="258" t="str">
        <f>IF(SP_SUL!K638="","*",SP_SUL!K638)</f>
        <v>*</v>
      </c>
      <c r="O617" s="258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-</v>
      </c>
      <c r="E618" s="110" t="str">
        <f>IF(SP_SUL!T639="","*",SP_SUL!T639)</f>
        <v>-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-</v>
      </c>
      <c r="L618" s="318" t="str">
        <f>IF(SP_SUL!N639="","*",SP_SUL!N639)</f>
        <v>-</v>
      </c>
      <c r="M618" s="111" t="str">
        <f>IF(SP_SUL!J639="","*",SP_SUL!J639)</f>
        <v>*</v>
      </c>
      <c r="N618" s="257" t="str">
        <f>IF(SP_SUL!K639="","*",SP_SUL!K639)</f>
        <v>*</v>
      </c>
      <c r="O618" s="257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-</v>
      </c>
      <c r="E619" s="149" t="str">
        <f>IF(SP_SUL!T640="","*",SP_SUL!T640)</f>
        <v>-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-</v>
      </c>
      <c r="L619" s="322" t="str">
        <f>IF(SP_SUL!N640="","*",SP_SUL!N640)</f>
        <v>-</v>
      </c>
      <c r="M619" s="150" t="str">
        <f>IF(SP_SUL!J640="","*",SP_SUL!J640)</f>
        <v>*</v>
      </c>
      <c r="N619" s="258" t="str">
        <f>IF(SP_SUL!K640="","*",SP_SUL!K640)</f>
        <v>*</v>
      </c>
      <c r="O619" s="258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-</v>
      </c>
      <c r="E620" s="149" t="str">
        <f>IF(SP_SUL!T641="","*",SP_SUL!T641)</f>
        <v>-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-</v>
      </c>
      <c r="L620" s="322" t="str">
        <f>IF(SP_SUL!N641="","*",SP_SUL!N641)</f>
        <v>-</v>
      </c>
      <c r="M620" s="150" t="str">
        <f>IF(SP_SUL!J641="","*",SP_SUL!J641)</f>
        <v>*</v>
      </c>
      <c r="N620" s="258" t="str">
        <f>IF(SP_SUL!K641="","*",SP_SUL!K641)</f>
        <v>*</v>
      </c>
      <c r="O620" s="258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-</v>
      </c>
      <c r="E621" s="110" t="str">
        <f>IF(SP_SUL!T642="","*",SP_SUL!T642)</f>
        <v>-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-</v>
      </c>
      <c r="L621" s="318" t="str">
        <f>IF(SP_SUL!N642="","*",SP_SUL!N642)</f>
        <v>-</v>
      </c>
      <c r="M621" s="111" t="str">
        <f>IF(SP_SUL!J642="","*",SP_SUL!J642)</f>
        <v>*</v>
      </c>
      <c r="N621" s="257" t="str">
        <f>IF(SP_SUL!K642="","*",SP_SUL!K642)</f>
        <v>*</v>
      </c>
      <c r="O621" s="257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-</v>
      </c>
      <c r="E622" s="149" t="str">
        <f>IF(SP_SUL!T643="","*",SP_SUL!T643)</f>
        <v>-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-</v>
      </c>
      <c r="L622" s="322" t="str">
        <f>IF(SP_SUL!N643="","*",SP_SUL!N643)</f>
        <v>-</v>
      </c>
      <c r="M622" s="150" t="str">
        <f>IF(SP_SUL!J643="","*",SP_SUL!J643)</f>
        <v>*</v>
      </c>
      <c r="N622" s="258" t="str">
        <f>IF(SP_SUL!K643="","*",SP_SUL!K643)</f>
        <v>*</v>
      </c>
      <c r="O622" s="258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-</v>
      </c>
      <c r="E623" s="149" t="str">
        <f>IF(SP_SUL!T644="","*",SP_SUL!T644)</f>
        <v>-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-</v>
      </c>
      <c r="L623" s="322" t="str">
        <f>IF(SP_SUL!N644="","*",SP_SUL!N644)</f>
        <v>-</v>
      </c>
      <c r="M623" s="150" t="str">
        <f>IF(SP_SUL!J644="","*",SP_SUL!J644)</f>
        <v>*</v>
      </c>
      <c r="N623" s="258" t="str">
        <f>IF(SP_SUL!K644="","*",SP_SUL!K644)</f>
        <v>*</v>
      </c>
      <c r="O623" s="258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-</v>
      </c>
      <c r="E624" s="110" t="str">
        <f>IF(SP_SUL!T645="","*",SP_SUL!T645)</f>
        <v>-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-</v>
      </c>
      <c r="L624" s="318" t="str">
        <f>IF(SP_SUL!N645="","*",SP_SUL!N645)</f>
        <v>-</v>
      </c>
      <c r="M624" s="111" t="str">
        <f>IF(SP_SUL!J645="","*",SP_SUL!J645)</f>
        <v>*</v>
      </c>
      <c r="N624" s="257" t="str">
        <f>IF(SP_SUL!K645="","*",SP_SUL!K645)</f>
        <v>*</v>
      </c>
      <c r="O624" s="257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-</v>
      </c>
      <c r="E625" s="149" t="str">
        <f>IF(SP_SUL!T646="","*",SP_SUL!T646)</f>
        <v>-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-</v>
      </c>
      <c r="L625" s="322" t="str">
        <f>IF(SP_SUL!N646="","*",SP_SUL!N646)</f>
        <v>-</v>
      </c>
      <c r="M625" s="150" t="str">
        <f>IF(SP_SUL!J646="","*",SP_SUL!J646)</f>
        <v>*</v>
      </c>
      <c r="N625" s="258" t="str">
        <f>IF(SP_SUL!K646="","*",SP_SUL!K646)</f>
        <v>*</v>
      </c>
      <c r="O625" s="258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-</v>
      </c>
      <c r="E626" s="149" t="str">
        <f>IF(SP_SUL!T647="","*",SP_SUL!T647)</f>
        <v>-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-</v>
      </c>
      <c r="L626" s="322" t="str">
        <f>IF(SP_SUL!N647="","*",SP_SUL!N647)</f>
        <v>-</v>
      </c>
      <c r="M626" s="150" t="str">
        <f>IF(SP_SUL!J647="","*",SP_SUL!J647)</f>
        <v>*</v>
      </c>
      <c r="N626" s="258" t="str">
        <f>IF(SP_SUL!K647="","*",SP_SUL!K647)</f>
        <v>*</v>
      </c>
      <c r="O626" s="258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-</v>
      </c>
      <c r="E627" s="110" t="str">
        <f>IF(SP_SUL!T648="","*",SP_SUL!T648)</f>
        <v>-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-</v>
      </c>
      <c r="L627" s="318" t="str">
        <f>IF(SP_SUL!N648="","*",SP_SUL!N648)</f>
        <v>-</v>
      </c>
      <c r="M627" s="111" t="str">
        <f>IF(SP_SUL!J648="","*",SP_SUL!J648)</f>
        <v>*</v>
      </c>
      <c r="N627" s="257" t="str">
        <f>IF(SP_SUL!K648="","*",SP_SUL!K648)</f>
        <v>*</v>
      </c>
      <c r="O627" s="257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-</v>
      </c>
      <c r="E628" s="149" t="str">
        <f>IF(SP_SUL!T649="","*",SP_SUL!T649)</f>
        <v>-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-</v>
      </c>
      <c r="L628" s="322" t="str">
        <f>IF(SP_SUL!N649="","*",SP_SUL!N649)</f>
        <v>-</v>
      </c>
      <c r="M628" s="150" t="str">
        <f>IF(SP_SUL!J649="","*",SP_SUL!J649)</f>
        <v>*</v>
      </c>
      <c r="N628" s="258" t="str">
        <f>IF(SP_SUL!K649="","*",SP_SUL!K649)</f>
        <v>*</v>
      </c>
      <c r="O628" s="258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-</v>
      </c>
      <c r="E629" s="149" t="str">
        <f>IF(SP_SUL!T650="","*",SP_SUL!T650)</f>
        <v>-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-</v>
      </c>
      <c r="L629" s="322" t="str">
        <f>IF(SP_SUL!N650="","*",SP_SUL!N650)</f>
        <v>-</v>
      </c>
      <c r="M629" s="150" t="str">
        <f>IF(SP_SUL!J650="","*",SP_SUL!J650)</f>
        <v>*</v>
      </c>
      <c r="N629" s="258" t="str">
        <f>IF(SP_SUL!K650="","*",SP_SUL!K650)</f>
        <v>*</v>
      </c>
      <c r="O629" s="258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-</v>
      </c>
      <c r="E630" s="110" t="str">
        <f>IF(SP_SUL!T651="","*",SP_SUL!T651)</f>
        <v>-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-</v>
      </c>
      <c r="L630" s="318" t="str">
        <f>IF(SP_SUL!N651="","*",SP_SUL!N651)</f>
        <v>-</v>
      </c>
      <c r="M630" s="111" t="str">
        <f>IF(SP_SUL!J651="","*",SP_SUL!J651)</f>
        <v>*</v>
      </c>
      <c r="N630" s="257" t="str">
        <f>IF(SP_SUL!K651="","*",SP_SUL!K651)</f>
        <v>*</v>
      </c>
      <c r="O630" s="257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-</v>
      </c>
      <c r="E631" s="149" t="str">
        <f>IF(SP_SUL!T652="","*",SP_SUL!T652)</f>
        <v>-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-</v>
      </c>
      <c r="L631" s="322" t="str">
        <f>IF(SP_SUL!N652="","*",SP_SUL!N652)</f>
        <v>-</v>
      </c>
      <c r="M631" s="150" t="str">
        <f>IF(SP_SUL!J652="","*",SP_SUL!J652)</f>
        <v>*</v>
      </c>
      <c r="N631" s="258" t="str">
        <f>IF(SP_SUL!K652="","*",SP_SUL!K652)</f>
        <v>*</v>
      </c>
      <c r="O631" s="258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-</v>
      </c>
      <c r="E632" s="149" t="str">
        <f>IF(SP_SUL!T653="","*",SP_SUL!T653)</f>
        <v>-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-</v>
      </c>
      <c r="L632" s="322" t="str">
        <f>IF(SP_SUL!N653="","*",SP_SUL!N653)</f>
        <v>-</v>
      </c>
      <c r="M632" s="150" t="str">
        <f>IF(SP_SUL!J653="","*",SP_SUL!J653)</f>
        <v>*</v>
      </c>
      <c r="N632" s="258" t="str">
        <f>IF(SP_SUL!K653="","*",SP_SUL!K653)</f>
        <v>*</v>
      </c>
      <c r="O632" s="258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-</v>
      </c>
      <c r="E633" s="110" t="str">
        <f>IF(SP_SUL!T654="","*",SP_SUL!T654)</f>
        <v>-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-</v>
      </c>
      <c r="L633" s="318" t="str">
        <f>IF(SP_SUL!N654="","*",SP_SUL!N654)</f>
        <v>-</v>
      </c>
      <c r="M633" s="111" t="str">
        <f>IF(SP_SUL!J654="","*",SP_SUL!J654)</f>
        <v>*</v>
      </c>
      <c r="N633" s="257" t="str">
        <f>IF(SP_SUL!K654="","*",SP_SUL!K654)</f>
        <v>*</v>
      </c>
      <c r="O633" s="257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-</v>
      </c>
      <c r="E634" s="149" t="str">
        <f>IF(SP_SUL!T655="","*",SP_SUL!T655)</f>
        <v>-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-</v>
      </c>
      <c r="L634" s="322" t="str">
        <f>IF(SP_SUL!N655="","*",SP_SUL!N655)</f>
        <v>-</v>
      </c>
      <c r="M634" s="150" t="str">
        <f>IF(SP_SUL!J655="","*",SP_SUL!J655)</f>
        <v>*</v>
      </c>
      <c r="N634" s="258" t="str">
        <f>IF(SP_SUL!K655="","*",SP_SUL!K655)</f>
        <v>*</v>
      </c>
      <c r="O634" s="258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-</v>
      </c>
      <c r="E635" s="149" t="str">
        <f>IF(SP_SUL!T656="","*",SP_SUL!T656)</f>
        <v>-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-</v>
      </c>
      <c r="L635" s="322" t="str">
        <f>IF(SP_SUL!N656="","*",SP_SUL!N656)</f>
        <v>-</v>
      </c>
      <c r="M635" s="150" t="str">
        <f>IF(SP_SUL!J656="","*",SP_SUL!J656)</f>
        <v>*</v>
      </c>
      <c r="N635" s="258" t="str">
        <f>IF(SP_SUL!K656="","*",SP_SUL!K656)</f>
        <v>*</v>
      </c>
      <c r="O635" s="258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-</v>
      </c>
      <c r="E636" s="110" t="str">
        <f>IF(SP_SUL!T657="","*",SP_SUL!T657)</f>
        <v>-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-</v>
      </c>
      <c r="L636" s="318" t="str">
        <f>IF(SP_SUL!N657="","*",SP_SUL!N657)</f>
        <v>-</v>
      </c>
      <c r="M636" s="111" t="str">
        <f>IF(SP_SUL!J657="","*",SP_SUL!J657)</f>
        <v>*</v>
      </c>
      <c r="N636" s="257" t="str">
        <f>IF(SP_SUL!K657="","*",SP_SUL!K657)</f>
        <v>*</v>
      </c>
      <c r="O636" s="257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-</v>
      </c>
      <c r="E637" s="149" t="str">
        <f>IF(SP_SUL!T658="","*",SP_SUL!T658)</f>
        <v>-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-</v>
      </c>
      <c r="L637" s="322" t="str">
        <f>IF(SP_SUL!N658="","*",SP_SUL!N658)</f>
        <v>-</v>
      </c>
      <c r="M637" s="150" t="str">
        <f>IF(SP_SUL!J658="","*",SP_SUL!J658)</f>
        <v>*</v>
      </c>
      <c r="N637" s="258" t="str">
        <f>IF(SP_SUL!K658="","*",SP_SUL!K658)</f>
        <v>*</v>
      </c>
      <c r="O637" s="258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-</v>
      </c>
      <c r="E638" s="149" t="str">
        <f>IF(SP_SUL!T659="","*",SP_SUL!T659)</f>
        <v>-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-</v>
      </c>
      <c r="L638" s="322" t="str">
        <f>IF(SP_SUL!N659="","*",SP_SUL!N659)</f>
        <v>-</v>
      </c>
      <c r="M638" s="150" t="str">
        <f>IF(SP_SUL!J659="","*",SP_SUL!J659)</f>
        <v>*</v>
      </c>
      <c r="N638" s="258" t="str">
        <f>IF(SP_SUL!K659="","*",SP_SUL!K659)</f>
        <v>*</v>
      </c>
      <c r="O638" s="258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-</v>
      </c>
      <c r="E639" s="110" t="str">
        <f>IF(SP_SUL!T660="","*",SP_SUL!T660)</f>
        <v>-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-</v>
      </c>
      <c r="L639" s="318" t="str">
        <f>IF(SP_SUL!N660="","*",SP_SUL!N660)</f>
        <v>-</v>
      </c>
      <c r="M639" s="111" t="str">
        <f>IF(SP_SUL!J660="","*",SP_SUL!J660)</f>
        <v>*</v>
      </c>
      <c r="N639" s="257" t="str">
        <f>IF(SP_SUL!K660="","*",SP_SUL!K660)</f>
        <v>*</v>
      </c>
      <c r="O639" s="257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-</v>
      </c>
      <c r="E640" s="149" t="str">
        <f>IF(SP_SUL!T661="","*",SP_SUL!T661)</f>
        <v>-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-</v>
      </c>
      <c r="L640" s="322" t="str">
        <f>IF(SP_SUL!N661="","*",SP_SUL!N661)</f>
        <v>-</v>
      </c>
      <c r="M640" s="150" t="str">
        <f>IF(SP_SUL!J661="","*",SP_SUL!J661)</f>
        <v>*</v>
      </c>
      <c r="N640" s="258" t="str">
        <f>IF(SP_SUL!K661="","*",SP_SUL!K661)</f>
        <v>*</v>
      </c>
      <c r="O640" s="258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-</v>
      </c>
      <c r="E641" s="149" t="str">
        <f>IF(SP_SUL!T662="","*",SP_SUL!T662)</f>
        <v>-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-</v>
      </c>
      <c r="L641" s="322" t="str">
        <f>IF(SP_SUL!N662="","*",SP_SUL!N662)</f>
        <v>-</v>
      </c>
      <c r="M641" s="150" t="str">
        <f>IF(SP_SUL!J662="","*",SP_SUL!J662)</f>
        <v>*</v>
      </c>
      <c r="N641" s="258" t="str">
        <f>IF(SP_SUL!K662="","*",SP_SUL!K662)</f>
        <v>*</v>
      </c>
      <c r="O641" s="258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-</v>
      </c>
      <c r="E642" s="110" t="str">
        <f>IF(SP_SUL!T663="","*",SP_SUL!T663)</f>
        <v>-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-</v>
      </c>
      <c r="L642" s="318" t="str">
        <f>IF(SP_SUL!N663="","*",SP_SUL!N663)</f>
        <v>-</v>
      </c>
      <c r="M642" s="111" t="str">
        <f>IF(SP_SUL!J663="","*",SP_SUL!J663)</f>
        <v>*</v>
      </c>
      <c r="N642" s="257" t="str">
        <f>IF(SP_SUL!K663="","*",SP_SUL!K663)</f>
        <v>*</v>
      </c>
      <c r="O642" s="257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-</v>
      </c>
      <c r="E643" s="149" t="str">
        <f>IF(SP_SUL!T664="","*",SP_SUL!T664)</f>
        <v>-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-</v>
      </c>
      <c r="L643" s="322" t="str">
        <f>IF(SP_SUL!N664="","*",SP_SUL!N664)</f>
        <v>-</v>
      </c>
      <c r="M643" s="150" t="str">
        <f>IF(SP_SUL!J664="","*",SP_SUL!J664)</f>
        <v>*</v>
      </c>
      <c r="N643" s="258" t="str">
        <f>IF(SP_SUL!K664="","*",SP_SUL!K664)</f>
        <v>*</v>
      </c>
      <c r="O643" s="258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-</v>
      </c>
      <c r="E644" s="149" t="str">
        <f>IF(SP_SUL!T665="","*",SP_SUL!T665)</f>
        <v>-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-</v>
      </c>
      <c r="L644" s="322" t="str">
        <f>IF(SP_SUL!N665="","*",SP_SUL!N665)</f>
        <v>-</v>
      </c>
      <c r="M644" s="150" t="str">
        <f>IF(SP_SUL!J665="","*",SP_SUL!J665)</f>
        <v>*</v>
      </c>
      <c r="N644" s="258" t="str">
        <f>IF(SP_SUL!K665="","*",SP_SUL!K665)</f>
        <v>*</v>
      </c>
      <c r="O644" s="258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-</v>
      </c>
      <c r="E645" s="110" t="str">
        <f>IF(SP_SUL!T666="","*",SP_SUL!T666)</f>
        <v>-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-</v>
      </c>
      <c r="L645" s="318" t="str">
        <f>IF(SP_SUL!N666="","*",SP_SUL!N666)</f>
        <v>-</v>
      </c>
      <c r="M645" s="111" t="str">
        <f>IF(SP_SUL!J666="","*",SP_SUL!J666)</f>
        <v>*</v>
      </c>
      <c r="N645" s="257" t="str">
        <f>IF(SP_SUL!K666="","*",SP_SUL!K666)</f>
        <v>*</v>
      </c>
      <c r="O645" s="257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-</v>
      </c>
      <c r="E646" s="149" t="str">
        <f>IF(SP_SUL!T667="","*",SP_SUL!T667)</f>
        <v>-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-</v>
      </c>
      <c r="L646" s="322" t="str">
        <f>IF(SP_SUL!N667="","*",SP_SUL!N667)</f>
        <v>-</v>
      </c>
      <c r="M646" s="150" t="str">
        <f>IF(SP_SUL!J667="","*",SP_SUL!J667)</f>
        <v>*</v>
      </c>
      <c r="N646" s="258" t="str">
        <f>IF(SP_SUL!K667="","*",SP_SUL!K667)</f>
        <v>*</v>
      </c>
      <c r="O646" s="258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-</v>
      </c>
      <c r="E647" s="149" t="str">
        <f>IF(SP_SUL!T668="","*",SP_SUL!T668)</f>
        <v>-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-</v>
      </c>
      <c r="L647" s="322" t="str">
        <f>IF(SP_SUL!N668="","*",SP_SUL!N668)</f>
        <v>-</v>
      </c>
      <c r="M647" s="150" t="str">
        <f>IF(SP_SUL!J668="","*",SP_SUL!J668)</f>
        <v>*</v>
      </c>
      <c r="N647" s="258" t="str">
        <f>IF(SP_SUL!K668="","*",SP_SUL!K668)</f>
        <v>*</v>
      </c>
      <c r="O647" s="258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-</v>
      </c>
      <c r="E648" s="110" t="str">
        <f>IF(SP_SUL!T669="","*",SP_SUL!T669)</f>
        <v>-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-</v>
      </c>
      <c r="L648" s="318" t="str">
        <f>IF(SP_SUL!N669="","*",SP_SUL!N669)</f>
        <v>-</v>
      </c>
      <c r="M648" s="111" t="str">
        <f>IF(SP_SUL!J669="","*",SP_SUL!J669)</f>
        <v>*</v>
      </c>
      <c r="N648" s="257" t="str">
        <f>IF(SP_SUL!K669="","*",SP_SUL!K669)</f>
        <v>*</v>
      </c>
      <c r="O648" s="257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-</v>
      </c>
      <c r="E649" s="149" t="str">
        <f>IF(SP_SUL!T670="","*",SP_SUL!T670)</f>
        <v>-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-</v>
      </c>
      <c r="L649" s="322" t="str">
        <f>IF(SP_SUL!N670="","*",SP_SUL!N670)</f>
        <v>-</v>
      </c>
      <c r="M649" s="150" t="str">
        <f>IF(SP_SUL!J670="","*",SP_SUL!J670)</f>
        <v>*</v>
      </c>
      <c r="N649" s="258" t="str">
        <f>IF(SP_SUL!K670="","*",SP_SUL!K670)</f>
        <v>*</v>
      </c>
      <c r="O649" s="258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-</v>
      </c>
      <c r="E650" s="149" t="str">
        <f>IF(SP_SUL!T671="","*",SP_SUL!T671)</f>
        <v>-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-</v>
      </c>
      <c r="L650" s="322" t="str">
        <f>IF(SP_SUL!N671="","*",SP_SUL!N671)</f>
        <v>-</v>
      </c>
      <c r="M650" s="150" t="str">
        <f>IF(SP_SUL!J671="","*",SP_SUL!J671)</f>
        <v>*</v>
      </c>
      <c r="N650" s="258" t="str">
        <f>IF(SP_SUL!K671="","*",SP_SUL!K671)</f>
        <v>*</v>
      </c>
      <c r="O650" s="258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-</v>
      </c>
      <c r="E651" s="110" t="str">
        <f>IF(SP_SUL!T672="","*",SP_SUL!T672)</f>
        <v>-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-</v>
      </c>
      <c r="L651" s="318" t="str">
        <f>IF(SP_SUL!N672="","*",SP_SUL!N672)</f>
        <v>-</v>
      </c>
      <c r="M651" s="111" t="str">
        <f>IF(SP_SUL!J672="","*",SP_SUL!J672)</f>
        <v>*</v>
      </c>
      <c r="N651" s="257" t="str">
        <f>IF(SP_SUL!K672="","*",SP_SUL!K672)</f>
        <v>*</v>
      </c>
      <c r="O651" s="257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-</v>
      </c>
      <c r="E652" s="149" t="str">
        <f>IF(SP_SUL!T673="","*",SP_SUL!T673)</f>
        <v>-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-</v>
      </c>
      <c r="L652" s="322" t="str">
        <f>IF(SP_SUL!N673="","*",SP_SUL!N673)</f>
        <v>-</v>
      </c>
      <c r="M652" s="150" t="str">
        <f>IF(SP_SUL!J673="","*",SP_SUL!J673)</f>
        <v>*</v>
      </c>
      <c r="N652" s="258" t="str">
        <f>IF(SP_SUL!K673="","*",SP_SUL!K673)</f>
        <v>*</v>
      </c>
      <c r="O652" s="258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-</v>
      </c>
      <c r="E653" s="149" t="str">
        <f>IF(SP_SUL!T674="","*",SP_SUL!T674)</f>
        <v>-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-</v>
      </c>
      <c r="L653" s="322" t="str">
        <f>IF(SP_SUL!N674="","*",SP_SUL!N674)</f>
        <v>-</v>
      </c>
      <c r="M653" s="150" t="str">
        <f>IF(SP_SUL!J674="","*",SP_SUL!J674)</f>
        <v>*</v>
      </c>
      <c r="N653" s="258" t="str">
        <f>IF(SP_SUL!K674="","*",SP_SUL!K674)</f>
        <v>*</v>
      </c>
      <c r="O653" s="258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-</v>
      </c>
      <c r="E654" s="110" t="str">
        <f>IF(SP_SUL!T675="","*",SP_SUL!T675)</f>
        <v>-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-</v>
      </c>
      <c r="L654" s="318" t="str">
        <f>IF(SP_SUL!N675="","*",SP_SUL!N675)</f>
        <v>-</v>
      </c>
      <c r="M654" s="111" t="str">
        <f>IF(SP_SUL!J675="","*",SP_SUL!J675)</f>
        <v>*</v>
      </c>
      <c r="N654" s="257" t="str">
        <f>IF(SP_SUL!K675="","*",SP_SUL!K675)</f>
        <v>*</v>
      </c>
      <c r="O654" s="257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-</v>
      </c>
      <c r="E655" s="149" t="str">
        <f>IF(SP_SUL!T676="","*",SP_SUL!T676)</f>
        <v>-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-</v>
      </c>
      <c r="L655" s="322" t="str">
        <f>IF(SP_SUL!N676="","*",SP_SUL!N676)</f>
        <v>-</v>
      </c>
      <c r="M655" s="150" t="str">
        <f>IF(SP_SUL!J676="","*",SP_SUL!J676)</f>
        <v>*</v>
      </c>
      <c r="N655" s="258" t="str">
        <f>IF(SP_SUL!K676="","*",SP_SUL!K676)</f>
        <v>*</v>
      </c>
      <c r="O655" s="258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-</v>
      </c>
      <c r="E656" s="149" t="str">
        <f>IF(SP_SUL!T677="","*",SP_SUL!T677)</f>
        <v>-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-</v>
      </c>
      <c r="L656" s="322" t="str">
        <f>IF(SP_SUL!N677="","*",SP_SUL!N677)</f>
        <v>-</v>
      </c>
      <c r="M656" s="150" t="str">
        <f>IF(SP_SUL!J677="","*",SP_SUL!J677)</f>
        <v>*</v>
      </c>
      <c r="N656" s="258" t="str">
        <f>IF(SP_SUL!K677="","*",SP_SUL!K677)</f>
        <v>*</v>
      </c>
      <c r="O656" s="258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-</v>
      </c>
      <c r="E657" s="110" t="str">
        <f>IF(SP_SUL!T678="","*",SP_SUL!T678)</f>
        <v>-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-</v>
      </c>
      <c r="L657" s="318" t="str">
        <f>IF(SP_SUL!N678="","*",SP_SUL!N678)</f>
        <v>-</v>
      </c>
      <c r="M657" s="111" t="str">
        <f>IF(SP_SUL!J678="","*",SP_SUL!J678)</f>
        <v>*</v>
      </c>
      <c r="N657" s="257" t="str">
        <f>IF(SP_SUL!K678="","*",SP_SUL!K678)</f>
        <v>*</v>
      </c>
      <c r="O657" s="257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-</v>
      </c>
      <c r="E658" s="149" t="str">
        <f>IF(SP_SUL!T679="","*",SP_SUL!T679)</f>
        <v>-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-</v>
      </c>
      <c r="L658" s="322" t="str">
        <f>IF(SP_SUL!N679="","*",SP_SUL!N679)</f>
        <v>-</v>
      </c>
      <c r="M658" s="150" t="str">
        <f>IF(SP_SUL!J679="","*",SP_SUL!J679)</f>
        <v>*</v>
      </c>
      <c r="N658" s="258" t="str">
        <f>IF(SP_SUL!K679="","*",SP_SUL!K679)</f>
        <v>*</v>
      </c>
      <c r="O658" s="258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-</v>
      </c>
      <c r="E659" s="149" t="str">
        <f>IF(SP_SUL!T680="","*",SP_SUL!T680)</f>
        <v>-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-</v>
      </c>
      <c r="L659" s="322" t="str">
        <f>IF(SP_SUL!N680="","*",SP_SUL!N680)</f>
        <v>-</v>
      </c>
      <c r="M659" s="150" t="str">
        <f>IF(SP_SUL!J680="","*",SP_SUL!J680)</f>
        <v>*</v>
      </c>
      <c r="N659" s="258" t="str">
        <f>IF(SP_SUL!K680="","*",SP_SUL!K680)</f>
        <v>*</v>
      </c>
      <c r="O659" s="258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-</v>
      </c>
      <c r="E660" s="110" t="str">
        <f>IF(SP_SUL!T681="","*",SP_SUL!T681)</f>
        <v>-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-</v>
      </c>
      <c r="L660" s="318" t="str">
        <f>IF(SP_SUL!N681="","*",SP_SUL!N681)</f>
        <v>-</v>
      </c>
      <c r="M660" s="111" t="str">
        <f>IF(SP_SUL!J681="","*",SP_SUL!J681)</f>
        <v>*</v>
      </c>
      <c r="N660" s="257" t="str">
        <f>IF(SP_SUL!K681="","*",SP_SUL!K681)</f>
        <v>*</v>
      </c>
      <c r="O660" s="257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-</v>
      </c>
      <c r="E661" s="149" t="str">
        <f>IF(SP_SUL!T682="","*",SP_SUL!T682)</f>
        <v>-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-</v>
      </c>
      <c r="L661" s="322" t="str">
        <f>IF(SP_SUL!N682="","*",SP_SUL!N682)</f>
        <v>-</v>
      </c>
      <c r="M661" s="150" t="str">
        <f>IF(SP_SUL!J682="","*",SP_SUL!J682)</f>
        <v>*</v>
      </c>
      <c r="N661" s="258" t="str">
        <f>IF(SP_SUL!K682="","*",SP_SUL!K682)</f>
        <v>*</v>
      </c>
      <c r="O661" s="258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-</v>
      </c>
      <c r="E662" s="149" t="str">
        <f>IF(SP_SUL!T683="","*",SP_SUL!T683)</f>
        <v>-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-</v>
      </c>
      <c r="L662" s="322" t="str">
        <f>IF(SP_SUL!N683="","*",SP_SUL!N683)</f>
        <v>-</v>
      </c>
      <c r="M662" s="150" t="str">
        <f>IF(SP_SUL!J683="","*",SP_SUL!J683)</f>
        <v>*</v>
      </c>
      <c r="N662" s="258" t="str">
        <f>IF(SP_SUL!K683="","*",SP_SUL!K683)</f>
        <v>*</v>
      </c>
      <c r="O662" s="258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-</v>
      </c>
      <c r="E663" s="110" t="str">
        <f>IF(SP_SUL!T684="","*",SP_SUL!T684)</f>
        <v>-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-</v>
      </c>
      <c r="L663" s="318" t="str">
        <f>IF(SP_SUL!N684="","*",SP_SUL!N684)</f>
        <v>-</v>
      </c>
      <c r="M663" s="111" t="str">
        <f>IF(SP_SUL!J684="","*",SP_SUL!J684)</f>
        <v>*</v>
      </c>
      <c r="N663" s="257" t="str">
        <f>IF(SP_SUL!K684="","*",SP_SUL!K684)</f>
        <v>*</v>
      </c>
      <c r="O663" s="257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-</v>
      </c>
      <c r="E664" s="149" t="str">
        <f>IF(SP_SUL!T685="","*",SP_SUL!T685)</f>
        <v>-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-</v>
      </c>
      <c r="L664" s="322" t="str">
        <f>IF(SP_SUL!N685="","*",SP_SUL!N685)</f>
        <v>-</v>
      </c>
      <c r="M664" s="150" t="str">
        <f>IF(SP_SUL!J685="","*",SP_SUL!J685)</f>
        <v>*</v>
      </c>
      <c r="N664" s="258" t="str">
        <f>IF(SP_SUL!K685="","*",SP_SUL!K685)</f>
        <v>*</v>
      </c>
      <c r="O664" s="258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-</v>
      </c>
      <c r="E665" s="149" t="str">
        <f>IF(SP_SUL!T686="","*",SP_SUL!T686)</f>
        <v>-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-</v>
      </c>
      <c r="L665" s="322" t="str">
        <f>IF(SP_SUL!N686="","*",SP_SUL!N686)</f>
        <v>-</v>
      </c>
      <c r="M665" s="150" t="str">
        <f>IF(SP_SUL!J686="","*",SP_SUL!J686)</f>
        <v>*</v>
      </c>
      <c r="N665" s="258" t="str">
        <f>IF(SP_SUL!K686="","*",SP_SUL!K686)</f>
        <v>*</v>
      </c>
      <c r="O665" s="258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-</v>
      </c>
      <c r="E666" s="110" t="str">
        <f>IF(SP_SUL!T687="","*",SP_SUL!T687)</f>
        <v>-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-</v>
      </c>
      <c r="L666" s="318" t="str">
        <f>IF(SP_SUL!N687="","*",SP_SUL!N687)</f>
        <v>-</v>
      </c>
      <c r="M666" s="111" t="str">
        <f>IF(SP_SUL!J687="","*",SP_SUL!J687)</f>
        <v>*</v>
      </c>
      <c r="N666" s="257" t="str">
        <f>IF(SP_SUL!K687="","*",SP_SUL!K687)</f>
        <v>*</v>
      </c>
      <c r="O666" s="257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-</v>
      </c>
      <c r="E667" s="149" t="str">
        <f>IF(SP_SUL!T688="","*",SP_SUL!T688)</f>
        <v>-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-</v>
      </c>
      <c r="L667" s="322" t="str">
        <f>IF(SP_SUL!N688="","*",SP_SUL!N688)</f>
        <v>-</v>
      </c>
      <c r="M667" s="150" t="str">
        <f>IF(SP_SUL!J688="","*",SP_SUL!J688)</f>
        <v>*</v>
      </c>
      <c r="N667" s="258" t="str">
        <f>IF(SP_SUL!K688="","*",SP_SUL!K688)</f>
        <v>*</v>
      </c>
      <c r="O667" s="258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-</v>
      </c>
      <c r="E668" s="149" t="str">
        <f>IF(SP_SUL!T689="","*",SP_SUL!T689)</f>
        <v>-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-</v>
      </c>
      <c r="L668" s="322" t="str">
        <f>IF(SP_SUL!N689="","*",SP_SUL!N689)</f>
        <v>-</v>
      </c>
      <c r="M668" s="150" t="str">
        <f>IF(SP_SUL!J689="","*",SP_SUL!J689)</f>
        <v>*</v>
      </c>
      <c r="N668" s="258" t="str">
        <f>IF(SP_SUL!K689="","*",SP_SUL!K689)</f>
        <v>*</v>
      </c>
      <c r="O668" s="258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-</v>
      </c>
      <c r="E669" s="110" t="str">
        <f>IF(SP_SUL!T690="","*",SP_SUL!T690)</f>
        <v>-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-</v>
      </c>
      <c r="L669" s="318" t="str">
        <f>IF(SP_SUL!N690="","*",SP_SUL!N690)</f>
        <v>-</v>
      </c>
      <c r="M669" s="111" t="str">
        <f>IF(SP_SUL!J690="","*",SP_SUL!J690)</f>
        <v>*</v>
      </c>
      <c r="N669" s="257" t="str">
        <f>IF(SP_SUL!K690="","*",SP_SUL!K690)</f>
        <v>*</v>
      </c>
      <c r="O669" s="257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-</v>
      </c>
      <c r="E670" s="149" t="str">
        <f>IF(SP_SUL!T691="","*",SP_SUL!T691)</f>
        <v>-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-</v>
      </c>
      <c r="L670" s="322" t="str">
        <f>IF(SP_SUL!N691="","*",SP_SUL!N691)</f>
        <v>-</v>
      </c>
      <c r="M670" s="150" t="str">
        <f>IF(SP_SUL!J691="","*",SP_SUL!J691)</f>
        <v>*</v>
      </c>
      <c r="N670" s="258" t="str">
        <f>IF(SP_SUL!K691="","*",SP_SUL!K691)</f>
        <v>*</v>
      </c>
      <c r="O670" s="258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-</v>
      </c>
      <c r="E671" s="149" t="str">
        <f>IF(SP_SUL!T692="","*",SP_SUL!T692)</f>
        <v>-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-</v>
      </c>
      <c r="L671" s="322" t="str">
        <f>IF(SP_SUL!N692="","*",SP_SUL!N692)</f>
        <v>-</v>
      </c>
      <c r="M671" s="150" t="str">
        <f>IF(SP_SUL!J692="","*",SP_SUL!J692)</f>
        <v>*</v>
      </c>
      <c r="N671" s="258" t="str">
        <f>IF(SP_SUL!K692="","*",SP_SUL!K692)</f>
        <v>*</v>
      </c>
      <c r="O671" s="258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-</v>
      </c>
      <c r="E672" s="110" t="str">
        <f>IF(SP_SUL!T693="","*",SP_SUL!T693)</f>
        <v>-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-</v>
      </c>
      <c r="L672" s="318" t="str">
        <f>IF(SP_SUL!N693="","*",SP_SUL!N693)</f>
        <v>-</v>
      </c>
      <c r="M672" s="111" t="str">
        <f>IF(SP_SUL!J693="","*",SP_SUL!J693)</f>
        <v>*</v>
      </c>
      <c r="N672" s="257" t="str">
        <f>IF(SP_SUL!K693="","*",SP_SUL!K693)</f>
        <v>*</v>
      </c>
      <c r="O672" s="257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-</v>
      </c>
      <c r="E673" s="149" t="str">
        <f>IF(SP_SUL!T694="","*",SP_SUL!T694)</f>
        <v>-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-</v>
      </c>
      <c r="L673" s="322" t="str">
        <f>IF(SP_SUL!N694="","*",SP_SUL!N694)</f>
        <v>-</v>
      </c>
      <c r="M673" s="150" t="str">
        <f>IF(SP_SUL!J694="","*",SP_SUL!J694)</f>
        <v>*</v>
      </c>
      <c r="N673" s="258" t="str">
        <f>IF(SP_SUL!K694="","*",SP_SUL!K694)</f>
        <v>*</v>
      </c>
      <c r="O673" s="258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-</v>
      </c>
      <c r="E674" s="149" t="str">
        <f>IF(SP_SUL!T695="","*",SP_SUL!T695)</f>
        <v>-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-</v>
      </c>
      <c r="L674" s="322" t="str">
        <f>IF(SP_SUL!N695="","*",SP_SUL!N695)</f>
        <v>-</v>
      </c>
      <c r="M674" s="150" t="str">
        <f>IF(SP_SUL!J695="","*",SP_SUL!J695)</f>
        <v>*</v>
      </c>
      <c r="N674" s="258" t="str">
        <f>IF(SP_SUL!K695="","*",SP_SUL!K695)</f>
        <v>*</v>
      </c>
      <c r="O674" s="258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-</v>
      </c>
      <c r="E675" s="110" t="str">
        <f>IF(SP_SUL!T696="","*",SP_SUL!T696)</f>
        <v>-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-</v>
      </c>
      <c r="L675" s="318" t="str">
        <f>IF(SP_SUL!N696="","*",SP_SUL!N696)</f>
        <v>-</v>
      </c>
      <c r="M675" s="111" t="str">
        <f>IF(SP_SUL!J696="","*",SP_SUL!J696)</f>
        <v>*</v>
      </c>
      <c r="N675" s="257" t="str">
        <f>IF(SP_SUL!K696="","*",SP_SUL!K696)</f>
        <v>*</v>
      </c>
      <c r="O675" s="257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-</v>
      </c>
      <c r="E676" s="149" t="str">
        <f>IF(SP_SUL!T697="","*",SP_SUL!T697)</f>
        <v>-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-</v>
      </c>
      <c r="L676" s="322" t="str">
        <f>IF(SP_SUL!N697="","*",SP_SUL!N697)</f>
        <v>-</v>
      </c>
      <c r="M676" s="150" t="str">
        <f>IF(SP_SUL!J697="","*",SP_SUL!J697)</f>
        <v>*</v>
      </c>
      <c r="N676" s="258" t="str">
        <f>IF(SP_SUL!K697="","*",SP_SUL!K697)</f>
        <v>*</v>
      </c>
      <c r="O676" s="258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-</v>
      </c>
      <c r="E677" s="149" t="str">
        <f>IF(SP_SUL!T698="","*",SP_SUL!T698)</f>
        <v>-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-</v>
      </c>
      <c r="L677" s="322" t="str">
        <f>IF(SP_SUL!N698="","*",SP_SUL!N698)</f>
        <v>-</v>
      </c>
      <c r="M677" s="150" t="str">
        <f>IF(SP_SUL!J698="","*",SP_SUL!J698)</f>
        <v>*</v>
      </c>
      <c r="N677" s="258" t="str">
        <f>IF(SP_SUL!K698="","*",SP_SUL!K698)</f>
        <v>*</v>
      </c>
      <c r="O677" s="258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-</v>
      </c>
      <c r="E678" s="110" t="str">
        <f>IF(SP_SUL!T699="","*",SP_SUL!T699)</f>
        <v>-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-</v>
      </c>
      <c r="L678" s="318" t="str">
        <f>IF(SP_SUL!N699="","*",SP_SUL!N699)</f>
        <v>-</v>
      </c>
      <c r="M678" s="111" t="str">
        <f>IF(SP_SUL!J699="","*",SP_SUL!J699)</f>
        <v>*</v>
      </c>
      <c r="N678" s="257" t="str">
        <f>IF(SP_SUL!K699="","*",SP_SUL!K699)</f>
        <v>*</v>
      </c>
      <c r="O678" s="257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-</v>
      </c>
      <c r="E679" s="149" t="str">
        <f>IF(SP_SUL!T700="","*",SP_SUL!T700)</f>
        <v>-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-</v>
      </c>
      <c r="L679" s="322" t="str">
        <f>IF(SP_SUL!N700="","*",SP_SUL!N700)</f>
        <v>-</v>
      </c>
      <c r="M679" s="150" t="str">
        <f>IF(SP_SUL!J700="","*",SP_SUL!J700)</f>
        <v>*</v>
      </c>
      <c r="N679" s="258" t="str">
        <f>IF(SP_SUL!K700="","*",SP_SUL!K700)</f>
        <v>*</v>
      </c>
      <c r="O679" s="258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-</v>
      </c>
      <c r="E680" s="149" t="str">
        <f>IF(SP_SUL!T701="","*",SP_SUL!T701)</f>
        <v>-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-</v>
      </c>
      <c r="L680" s="322" t="str">
        <f>IF(SP_SUL!N701="","*",SP_SUL!N701)</f>
        <v>-</v>
      </c>
      <c r="M680" s="150" t="str">
        <f>IF(SP_SUL!J701="","*",SP_SUL!J701)</f>
        <v>*</v>
      </c>
      <c r="N680" s="258" t="str">
        <f>IF(SP_SUL!K701="","*",SP_SUL!K701)</f>
        <v>*</v>
      </c>
      <c r="O680" s="258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-</v>
      </c>
      <c r="E681" s="110" t="str">
        <f>IF(SP_SUL!T702="","*",SP_SUL!T702)</f>
        <v>-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-</v>
      </c>
      <c r="L681" s="318" t="str">
        <f>IF(SP_SUL!N702="","*",SP_SUL!N702)</f>
        <v>-</v>
      </c>
      <c r="M681" s="111" t="str">
        <f>IF(SP_SUL!J702="","*",SP_SUL!J702)</f>
        <v>*</v>
      </c>
      <c r="N681" s="257" t="str">
        <f>IF(SP_SUL!K702="","*",SP_SUL!K702)</f>
        <v>*</v>
      </c>
      <c r="O681" s="257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-</v>
      </c>
      <c r="E682" s="149" t="str">
        <f>IF(SP_SUL!T703="","*",SP_SUL!T703)</f>
        <v>-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-</v>
      </c>
      <c r="L682" s="322" t="str">
        <f>IF(SP_SUL!N703="","*",SP_SUL!N703)</f>
        <v>-</v>
      </c>
      <c r="M682" s="150" t="str">
        <f>IF(SP_SUL!J703="","*",SP_SUL!J703)</f>
        <v>*</v>
      </c>
      <c r="N682" s="258" t="str">
        <f>IF(SP_SUL!K703="","*",SP_SUL!K703)</f>
        <v>*</v>
      </c>
      <c r="O682" s="258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-</v>
      </c>
      <c r="E683" s="149" t="str">
        <f>IF(SP_SUL!T704="","*",SP_SUL!T704)</f>
        <v>-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-</v>
      </c>
      <c r="L683" s="322" t="str">
        <f>IF(SP_SUL!N704="","*",SP_SUL!N704)</f>
        <v>-</v>
      </c>
      <c r="M683" s="150" t="str">
        <f>IF(SP_SUL!J704="","*",SP_SUL!J704)</f>
        <v>*</v>
      </c>
      <c r="N683" s="258" t="str">
        <f>IF(SP_SUL!K704="","*",SP_SUL!K704)</f>
        <v>*</v>
      </c>
      <c r="O683" s="258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-</v>
      </c>
      <c r="E684" s="110" t="str">
        <f>IF(SP_SUL!T705="","*",SP_SUL!T705)</f>
        <v>-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-</v>
      </c>
      <c r="L684" s="318" t="str">
        <f>IF(SP_SUL!N705="","*",SP_SUL!N705)</f>
        <v>-</v>
      </c>
      <c r="M684" s="111" t="str">
        <f>IF(SP_SUL!J705="","*",SP_SUL!J705)</f>
        <v>*</v>
      </c>
      <c r="N684" s="257" t="str">
        <f>IF(SP_SUL!K705="","*",SP_SUL!K705)</f>
        <v>*</v>
      </c>
      <c r="O684" s="257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-</v>
      </c>
      <c r="E685" s="149" t="str">
        <f>IF(SP_SUL!T706="","*",SP_SUL!T706)</f>
        <v>-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-</v>
      </c>
      <c r="L685" s="322" t="str">
        <f>IF(SP_SUL!N706="","*",SP_SUL!N706)</f>
        <v>-</v>
      </c>
      <c r="M685" s="150" t="str">
        <f>IF(SP_SUL!J706="","*",SP_SUL!J706)</f>
        <v>*</v>
      </c>
      <c r="N685" s="258" t="str">
        <f>IF(SP_SUL!K706="","*",SP_SUL!K706)</f>
        <v>*</v>
      </c>
      <c r="O685" s="258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-</v>
      </c>
      <c r="E686" s="149" t="str">
        <f>IF(SP_SUL!T707="","*",SP_SUL!T707)</f>
        <v>-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-</v>
      </c>
      <c r="L686" s="322" t="str">
        <f>IF(SP_SUL!N707="","*",SP_SUL!N707)</f>
        <v>-</v>
      </c>
      <c r="M686" s="150" t="str">
        <f>IF(SP_SUL!J707="","*",SP_SUL!J707)</f>
        <v>*</v>
      </c>
      <c r="N686" s="258" t="str">
        <f>IF(SP_SUL!K707="","*",SP_SUL!K707)</f>
        <v>*</v>
      </c>
      <c r="O686" s="258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-</v>
      </c>
      <c r="E687" s="110" t="str">
        <f>IF(SP_SUL!T708="","*",SP_SUL!T708)</f>
        <v>-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-</v>
      </c>
      <c r="L687" s="318" t="str">
        <f>IF(SP_SUL!N708="","*",SP_SUL!N708)</f>
        <v>-</v>
      </c>
      <c r="M687" s="111" t="str">
        <f>IF(SP_SUL!J708="","*",SP_SUL!J708)</f>
        <v>*</v>
      </c>
      <c r="N687" s="257" t="str">
        <f>IF(SP_SUL!K708="","*",SP_SUL!K708)</f>
        <v>*</v>
      </c>
      <c r="O687" s="257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-</v>
      </c>
      <c r="E688" s="149" t="str">
        <f>IF(SP_SUL!T709="","*",SP_SUL!T709)</f>
        <v>-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-</v>
      </c>
      <c r="L688" s="322" t="str">
        <f>IF(SP_SUL!N709="","*",SP_SUL!N709)</f>
        <v>-</v>
      </c>
      <c r="M688" s="150" t="str">
        <f>IF(SP_SUL!J709="","*",SP_SUL!J709)</f>
        <v>*</v>
      </c>
      <c r="N688" s="258" t="str">
        <f>IF(SP_SUL!K709="","*",SP_SUL!K709)</f>
        <v>*</v>
      </c>
      <c r="O688" s="258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-</v>
      </c>
      <c r="E689" s="149" t="str">
        <f>IF(SP_SUL!T710="","*",SP_SUL!T710)</f>
        <v>-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-</v>
      </c>
      <c r="L689" s="322" t="str">
        <f>IF(SP_SUL!N710="","*",SP_SUL!N710)</f>
        <v>-</v>
      </c>
      <c r="M689" s="150" t="str">
        <f>IF(SP_SUL!J710="","*",SP_SUL!J710)</f>
        <v>*</v>
      </c>
      <c r="N689" s="258" t="str">
        <f>IF(SP_SUL!K710="","*",SP_SUL!K710)</f>
        <v>*</v>
      </c>
      <c r="O689" s="258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-</v>
      </c>
      <c r="E690" s="110" t="str">
        <f>IF(SP_SUL!T711="","*",SP_SUL!T711)</f>
        <v>-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-</v>
      </c>
      <c r="L690" s="318" t="str">
        <f>IF(SP_SUL!N711="","*",SP_SUL!N711)</f>
        <v>-</v>
      </c>
      <c r="M690" s="111" t="str">
        <f>IF(SP_SUL!J711="","*",SP_SUL!J711)</f>
        <v>*</v>
      </c>
      <c r="N690" s="257" t="str">
        <f>IF(SP_SUL!K711="","*",SP_SUL!K711)</f>
        <v>*</v>
      </c>
      <c r="O690" s="257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-</v>
      </c>
      <c r="E691" s="149" t="str">
        <f>IF(SP_SUL!T712="","*",SP_SUL!T712)</f>
        <v>-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-</v>
      </c>
      <c r="L691" s="322" t="str">
        <f>IF(SP_SUL!N712="","*",SP_SUL!N712)</f>
        <v>-</v>
      </c>
      <c r="M691" s="150" t="str">
        <f>IF(SP_SUL!J712="","*",SP_SUL!J712)</f>
        <v>*</v>
      </c>
      <c r="N691" s="258" t="str">
        <f>IF(SP_SUL!K712="","*",SP_SUL!K712)</f>
        <v>*</v>
      </c>
      <c r="O691" s="258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-</v>
      </c>
      <c r="E692" s="149" t="str">
        <f>IF(SP_SUL!T713="","*",SP_SUL!T713)</f>
        <v>-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-</v>
      </c>
      <c r="L692" s="322" t="str">
        <f>IF(SP_SUL!N713="","*",SP_SUL!N713)</f>
        <v>-</v>
      </c>
      <c r="M692" s="150" t="str">
        <f>IF(SP_SUL!J713="","*",SP_SUL!J713)</f>
        <v>*</v>
      </c>
      <c r="N692" s="258" t="str">
        <f>IF(SP_SUL!K713="","*",SP_SUL!K713)</f>
        <v>*</v>
      </c>
      <c r="O692" s="258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-</v>
      </c>
      <c r="E693" s="110" t="str">
        <f>IF(SP_SUL!T714="","*",SP_SUL!T714)</f>
        <v>-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-</v>
      </c>
      <c r="L693" s="318" t="str">
        <f>IF(SP_SUL!N714="","*",SP_SUL!N714)</f>
        <v>-</v>
      </c>
      <c r="M693" s="111" t="str">
        <f>IF(SP_SUL!J714="","*",SP_SUL!J714)</f>
        <v>*</v>
      </c>
      <c r="N693" s="257" t="str">
        <f>IF(SP_SUL!K714="","*",SP_SUL!K714)</f>
        <v>*</v>
      </c>
      <c r="O693" s="257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-</v>
      </c>
      <c r="E694" s="149" t="str">
        <f>IF(SP_SUL!T715="","*",SP_SUL!T715)</f>
        <v>-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-</v>
      </c>
      <c r="L694" s="322" t="str">
        <f>IF(SP_SUL!N715="","*",SP_SUL!N715)</f>
        <v>-</v>
      </c>
      <c r="M694" s="150" t="str">
        <f>IF(SP_SUL!J715="","*",SP_SUL!J715)</f>
        <v>*</v>
      </c>
      <c r="N694" s="258" t="str">
        <f>IF(SP_SUL!K715="","*",SP_SUL!K715)</f>
        <v>*</v>
      </c>
      <c r="O694" s="258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-</v>
      </c>
      <c r="E695" s="149" t="str">
        <f>IF(SP_SUL!T716="","*",SP_SUL!T716)</f>
        <v>-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-</v>
      </c>
      <c r="L695" s="322" t="str">
        <f>IF(SP_SUL!N716="","*",SP_SUL!N716)</f>
        <v>-</v>
      </c>
      <c r="M695" s="150" t="str">
        <f>IF(SP_SUL!J716="","*",SP_SUL!J716)</f>
        <v>*</v>
      </c>
      <c r="N695" s="258" t="str">
        <f>IF(SP_SUL!K716="","*",SP_SUL!K716)</f>
        <v>*</v>
      </c>
      <c r="O695" s="258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-</v>
      </c>
      <c r="E696" s="110" t="str">
        <f>IF(SP_SUL!T717="","*",SP_SUL!T717)</f>
        <v>-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-</v>
      </c>
      <c r="L696" s="318" t="str">
        <f>IF(SP_SUL!N717="","*",SP_SUL!N717)</f>
        <v>-</v>
      </c>
      <c r="M696" s="111" t="str">
        <f>IF(SP_SUL!J717="","*",SP_SUL!J717)</f>
        <v>*</v>
      </c>
      <c r="N696" s="257" t="str">
        <f>IF(SP_SUL!K717="","*",SP_SUL!K717)</f>
        <v>*</v>
      </c>
      <c r="O696" s="257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-</v>
      </c>
      <c r="E697" s="149" t="str">
        <f>IF(SP_SUL!T718="","*",SP_SUL!T718)</f>
        <v>-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-</v>
      </c>
      <c r="L697" s="322" t="str">
        <f>IF(SP_SUL!N718="","*",SP_SUL!N718)</f>
        <v>-</v>
      </c>
      <c r="M697" s="150" t="str">
        <f>IF(SP_SUL!J718="","*",SP_SUL!J718)</f>
        <v>*</v>
      </c>
      <c r="N697" s="258" t="str">
        <f>IF(SP_SUL!K718="","*",SP_SUL!K718)</f>
        <v>*</v>
      </c>
      <c r="O697" s="258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-</v>
      </c>
      <c r="E698" s="149" t="str">
        <f>IF(SP_SUL!T719="","*",SP_SUL!T719)</f>
        <v>-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-</v>
      </c>
      <c r="L698" s="322" t="str">
        <f>IF(SP_SUL!N719="","*",SP_SUL!N719)</f>
        <v>-</v>
      </c>
      <c r="M698" s="150" t="str">
        <f>IF(SP_SUL!J719="","*",SP_SUL!J719)</f>
        <v>*</v>
      </c>
      <c r="N698" s="258" t="str">
        <f>IF(SP_SUL!K719="","*",SP_SUL!K719)</f>
        <v>*</v>
      </c>
      <c r="O698" s="258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-</v>
      </c>
      <c r="E699" s="110" t="str">
        <f>IF(SP_SUL!T720="","*",SP_SUL!T720)</f>
        <v>-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-</v>
      </c>
      <c r="L699" s="318" t="str">
        <f>IF(SP_SUL!N720="","*",SP_SUL!N720)</f>
        <v>-</v>
      </c>
      <c r="M699" s="111" t="str">
        <f>IF(SP_SUL!J720="","*",SP_SUL!J720)</f>
        <v>*</v>
      </c>
      <c r="N699" s="257" t="str">
        <f>IF(SP_SUL!K720="","*",SP_SUL!K720)</f>
        <v>*</v>
      </c>
      <c r="O699" s="257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-</v>
      </c>
      <c r="E700" s="149" t="str">
        <f>IF(SP_SUL!T721="","*",SP_SUL!T721)</f>
        <v>-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-</v>
      </c>
      <c r="L700" s="322" t="str">
        <f>IF(SP_SUL!N721="","*",SP_SUL!N721)</f>
        <v>-</v>
      </c>
      <c r="M700" s="150" t="str">
        <f>IF(SP_SUL!J721="","*",SP_SUL!J721)</f>
        <v>*</v>
      </c>
      <c r="N700" s="258" t="str">
        <f>IF(SP_SUL!K721="","*",SP_SUL!K721)</f>
        <v>*</v>
      </c>
      <c r="O700" s="258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-</v>
      </c>
      <c r="E701" s="149" t="str">
        <f>IF(SP_SUL!T722="","*",SP_SUL!T722)</f>
        <v>-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-</v>
      </c>
      <c r="L701" s="322" t="str">
        <f>IF(SP_SUL!N722="","*",SP_SUL!N722)</f>
        <v>-</v>
      </c>
      <c r="M701" s="150" t="str">
        <f>IF(SP_SUL!J722="","*",SP_SUL!J722)</f>
        <v>*</v>
      </c>
      <c r="N701" s="258" t="str">
        <f>IF(SP_SUL!K722="","*",SP_SUL!K722)</f>
        <v>*</v>
      </c>
      <c r="O701" s="258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-</v>
      </c>
      <c r="E702" s="110" t="str">
        <f>IF(SP_SUL!T723="","*",SP_SUL!T723)</f>
        <v>-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-</v>
      </c>
      <c r="L702" s="318" t="str">
        <f>IF(SP_SUL!N723="","*",SP_SUL!N723)</f>
        <v>-</v>
      </c>
      <c r="M702" s="111" t="str">
        <f>IF(SP_SUL!J723="","*",SP_SUL!J723)</f>
        <v>*</v>
      </c>
      <c r="N702" s="257" t="str">
        <f>IF(SP_SUL!K723="","*",SP_SUL!K723)</f>
        <v>*</v>
      </c>
      <c r="O702" s="257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-</v>
      </c>
      <c r="E703" s="149" t="str">
        <f>IF(SP_SUL!T724="","*",SP_SUL!T724)</f>
        <v>-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-</v>
      </c>
      <c r="L703" s="322" t="str">
        <f>IF(SP_SUL!N724="","*",SP_SUL!N724)</f>
        <v>-</v>
      </c>
      <c r="M703" s="150" t="str">
        <f>IF(SP_SUL!J724="","*",SP_SUL!J724)</f>
        <v>*</v>
      </c>
      <c r="N703" s="258" t="str">
        <f>IF(SP_SUL!K724="","*",SP_SUL!K724)</f>
        <v>*</v>
      </c>
      <c r="O703" s="258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-</v>
      </c>
      <c r="E704" s="149" t="str">
        <f>IF(SP_SUL!T725="","*",SP_SUL!T725)</f>
        <v>-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-</v>
      </c>
      <c r="L704" s="322" t="str">
        <f>IF(SP_SUL!N725="","*",SP_SUL!N725)</f>
        <v>-</v>
      </c>
      <c r="M704" s="150" t="str">
        <f>IF(SP_SUL!J725="","*",SP_SUL!J725)</f>
        <v>*</v>
      </c>
      <c r="N704" s="258" t="str">
        <f>IF(SP_SUL!K725="","*",SP_SUL!K725)</f>
        <v>*</v>
      </c>
      <c r="O704" s="258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-</v>
      </c>
      <c r="E705" s="110" t="str">
        <f>IF(SP_SUL!T726="","*",SP_SUL!T726)</f>
        <v>-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-</v>
      </c>
      <c r="L705" s="318" t="str">
        <f>IF(SP_SUL!N726="","*",SP_SUL!N726)</f>
        <v>-</v>
      </c>
      <c r="M705" s="111" t="str">
        <f>IF(SP_SUL!J726="","*",SP_SUL!J726)</f>
        <v>*</v>
      </c>
      <c r="N705" s="257" t="str">
        <f>IF(SP_SUL!K726="","*",SP_SUL!K726)</f>
        <v>*</v>
      </c>
      <c r="O705" s="257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-</v>
      </c>
      <c r="E706" s="149" t="str">
        <f>IF(SP_SUL!T727="","*",SP_SUL!T727)</f>
        <v>-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-</v>
      </c>
      <c r="L706" s="322" t="str">
        <f>IF(SP_SUL!N727="","*",SP_SUL!N727)</f>
        <v>-</v>
      </c>
      <c r="M706" s="150" t="str">
        <f>IF(SP_SUL!J727="","*",SP_SUL!J727)</f>
        <v>*</v>
      </c>
      <c r="N706" s="258" t="str">
        <f>IF(SP_SUL!K727="","*",SP_SUL!K727)</f>
        <v>*</v>
      </c>
      <c r="O706" s="258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-</v>
      </c>
      <c r="E707" s="149" t="str">
        <f>IF(SP_SUL!T728="","*",SP_SUL!T728)</f>
        <v>-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-</v>
      </c>
      <c r="L707" s="322" t="str">
        <f>IF(SP_SUL!N728="","*",SP_SUL!N728)</f>
        <v>-</v>
      </c>
      <c r="M707" s="150" t="str">
        <f>IF(SP_SUL!J728="","*",SP_SUL!J728)</f>
        <v>*</v>
      </c>
      <c r="N707" s="258" t="str">
        <f>IF(SP_SUL!K728="","*",SP_SUL!K728)</f>
        <v>*</v>
      </c>
      <c r="O707" s="258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-</v>
      </c>
      <c r="E708" s="110" t="str">
        <f>IF(SP_SUL!T729="","*",SP_SUL!T729)</f>
        <v>-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-</v>
      </c>
      <c r="L708" s="318" t="str">
        <f>IF(SP_SUL!N729="","*",SP_SUL!N729)</f>
        <v>-</v>
      </c>
      <c r="M708" s="111" t="str">
        <f>IF(SP_SUL!J729="","*",SP_SUL!J729)</f>
        <v>*</v>
      </c>
      <c r="N708" s="257" t="str">
        <f>IF(SP_SUL!K729="","*",SP_SUL!K729)</f>
        <v>*</v>
      </c>
      <c r="O708" s="257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-</v>
      </c>
      <c r="E709" s="149" t="str">
        <f>IF(SP_SUL!T730="","*",SP_SUL!T730)</f>
        <v>-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-</v>
      </c>
      <c r="L709" s="322" t="str">
        <f>IF(SP_SUL!N730="","*",SP_SUL!N730)</f>
        <v>-</v>
      </c>
      <c r="M709" s="150" t="str">
        <f>IF(SP_SUL!J730="","*",SP_SUL!J730)</f>
        <v>*</v>
      </c>
      <c r="N709" s="258" t="str">
        <f>IF(SP_SUL!K730="","*",SP_SUL!K730)</f>
        <v>*</v>
      </c>
      <c r="O709" s="258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-</v>
      </c>
      <c r="E710" s="149" t="str">
        <f>IF(SP_SUL!T731="","*",SP_SUL!T731)</f>
        <v>-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-</v>
      </c>
      <c r="L710" s="322" t="str">
        <f>IF(SP_SUL!N731="","*",SP_SUL!N731)</f>
        <v>-</v>
      </c>
      <c r="M710" s="150" t="str">
        <f>IF(SP_SUL!J731="","*",SP_SUL!J731)</f>
        <v>*</v>
      </c>
      <c r="N710" s="258" t="str">
        <f>IF(SP_SUL!K731="","*",SP_SUL!K731)</f>
        <v>*</v>
      </c>
      <c r="O710" s="258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-</v>
      </c>
      <c r="E711" s="110" t="str">
        <f>IF(SP_SUL!T732="","*",SP_SUL!T732)</f>
        <v>-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-</v>
      </c>
      <c r="L711" s="318" t="str">
        <f>IF(SP_SUL!N732="","*",SP_SUL!N732)</f>
        <v>-</v>
      </c>
      <c r="M711" s="111" t="str">
        <f>IF(SP_SUL!J732="","*",SP_SUL!J732)</f>
        <v>*</v>
      </c>
      <c r="N711" s="257" t="str">
        <f>IF(SP_SUL!K732="","*",SP_SUL!K732)</f>
        <v>*</v>
      </c>
      <c r="O711" s="257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-</v>
      </c>
      <c r="E712" s="149" t="str">
        <f>IF(SP_SUL!T733="","*",SP_SUL!T733)</f>
        <v>-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-</v>
      </c>
      <c r="L712" s="322" t="str">
        <f>IF(SP_SUL!N733="","*",SP_SUL!N733)</f>
        <v>-</v>
      </c>
      <c r="M712" s="150" t="str">
        <f>IF(SP_SUL!J733="","*",SP_SUL!J733)</f>
        <v>*</v>
      </c>
      <c r="N712" s="258" t="str">
        <f>IF(SP_SUL!K733="","*",SP_SUL!K733)</f>
        <v>*</v>
      </c>
      <c r="O712" s="258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-</v>
      </c>
      <c r="E713" s="149" t="str">
        <f>IF(SP_SUL!T734="","*",SP_SUL!T734)</f>
        <v>-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-</v>
      </c>
      <c r="L713" s="322" t="str">
        <f>IF(SP_SUL!N734="","*",SP_SUL!N734)</f>
        <v>-</v>
      </c>
      <c r="M713" s="150" t="str">
        <f>IF(SP_SUL!J734="","*",SP_SUL!J734)</f>
        <v>*</v>
      </c>
      <c r="N713" s="258" t="str">
        <f>IF(SP_SUL!K734="","*",SP_SUL!K734)</f>
        <v>*</v>
      </c>
      <c r="O713" s="258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-</v>
      </c>
      <c r="E714" s="110" t="str">
        <f>IF(SP_SUL!T735="","*",SP_SUL!T735)</f>
        <v>-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-</v>
      </c>
      <c r="L714" s="318" t="str">
        <f>IF(SP_SUL!N735="","*",SP_SUL!N735)</f>
        <v>-</v>
      </c>
      <c r="M714" s="111" t="str">
        <f>IF(SP_SUL!J735="","*",SP_SUL!J735)</f>
        <v>*</v>
      </c>
      <c r="N714" s="257" t="str">
        <f>IF(SP_SUL!K735="","*",SP_SUL!K735)</f>
        <v>*</v>
      </c>
      <c r="O714" s="257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-</v>
      </c>
      <c r="E715" s="149" t="str">
        <f>IF(SP_SUL!T736="","*",SP_SUL!T736)</f>
        <v>-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-</v>
      </c>
      <c r="L715" s="322" t="str">
        <f>IF(SP_SUL!N736="","*",SP_SUL!N736)</f>
        <v>-</v>
      </c>
      <c r="M715" s="150" t="str">
        <f>IF(SP_SUL!J736="","*",SP_SUL!J736)</f>
        <v>*</v>
      </c>
      <c r="N715" s="258" t="str">
        <f>IF(SP_SUL!K736="","*",SP_SUL!K736)</f>
        <v>*</v>
      </c>
      <c r="O715" s="258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-</v>
      </c>
      <c r="E716" s="149" t="str">
        <f>IF(SP_SUL!T737="","*",SP_SUL!T737)</f>
        <v>-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-</v>
      </c>
      <c r="L716" s="322" t="str">
        <f>IF(SP_SUL!N737="","*",SP_SUL!N737)</f>
        <v>-</v>
      </c>
      <c r="M716" s="150" t="str">
        <f>IF(SP_SUL!J737="","*",SP_SUL!J737)</f>
        <v>*</v>
      </c>
      <c r="N716" s="258" t="str">
        <f>IF(SP_SUL!K737="","*",SP_SUL!K737)</f>
        <v>*</v>
      </c>
      <c r="O716" s="258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-</v>
      </c>
      <c r="E717" s="110" t="str">
        <f>IF(SP_SUL!T738="","*",SP_SUL!T738)</f>
        <v>-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-</v>
      </c>
      <c r="L717" s="318" t="str">
        <f>IF(SP_SUL!N738="","*",SP_SUL!N738)</f>
        <v>-</v>
      </c>
      <c r="M717" s="111" t="str">
        <f>IF(SP_SUL!J738="","*",SP_SUL!J738)</f>
        <v>*</v>
      </c>
      <c r="N717" s="257" t="str">
        <f>IF(SP_SUL!K738="","*",SP_SUL!K738)</f>
        <v>*</v>
      </c>
      <c r="O717" s="257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-</v>
      </c>
      <c r="E718" s="149" t="str">
        <f>IF(SP_SUL!T739="","*",SP_SUL!T739)</f>
        <v>-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-</v>
      </c>
      <c r="L718" s="322" t="str">
        <f>IF(SP_SUL!N739="","*",SP_SUL!N739)</f>
        <v>-</v>
      </c>
      <c r="M718" s="150" t="str">
        <f>IF(SP_SUL!J739="","*",SP_SUL!J739)</f>
        <v>*</v>
      </c>
      <c r="N718" s="258" t="str">
        <f>IF(SP_SUL!K739="","*",SP_SUL!K739)</f>
        <v>*</v>
      </c>
      <c r="O718" s="258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-</v>
      </c>
      <c r="E719" s="149" t="str">
        <f>IF(SP_SUL!T740="","*",SP_SUL!T740)</f>
        <v>-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-</v>
      </c>
      <c r="L719" s="322" t="str">
        <f>IF(SP_SUL!N740="","*",SP_SUL!N740)</f>
        <v>-</v>
      </c>
      <c r="M719" s="150" t="str">
        <f>IF(SP_SUL!J740="","*",SP_SUL!J740)</f>
        <v>*</v>
      </c>
      <c r="N719" s="258" t="str">
        <f>IF(SP_SUL!K740="","*",SP_SUL!K740)</f>
        <v>*</v>
      </c>
      <c r="O719" s="258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-</v>
      </c>
      <c r="E720" s="110" t="str">
        <f>IF(SP_SUL!T741="","*",SP_SUL!T741)</f>
        <v>-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-</v>
      </c>
      <c r="L720" s="318" t="str">
        <f>IF(SP_SUL!N741="","*",SP_SUL!N741)</f>
        <v>-</v>
      </c>
      <c r="M720" s="111" t="str">
        <f>IF(SP_SUL!J741="","*",SP_SUL!J741)</f>
        <v>*</v>
      </c>
      <c r="N720" s="257" t="str">
        <f>IF(SP_SUL!K741="","*",SP_SUL!K741)</f>
        <v>*</v>
      </c>
      <c r="O720" s="257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-</v>
      </c>
      <c r="E721" s="149" t="str">
        <f>IF(SP_SUL!T742="","*",SP_SUL!T742)</f>
        <v>-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-</v>
      </c>
      <c r="L721" s="322" t="str">
        <f>IF(SP_SUL!N742="","*",SP_SUL!N742)</f>
        <v>-</v>
      </c>
      <c r="M721" s="150" t="str">
        <f>IF(SP_SUL!J742="","*",SP_SUL!J742)</f>
        <v>*</v>
      </c>
      <c r="N721" s="258" t="str">
        <f>IF(SP_SUL!K742="","*",SP_SUL!K742)</f>
        <v>*</v>
      </c>
      <c r="O721" s="258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-</v>
      </c>
      <c r="E722" s="149" t="str">
        <f>IF(SP_SUL!T743="","*",SP_SUL!T743)</f>
        <v>-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-</v>
      </c>
      <c r="L722" s="322" t="str">
        <f>IF(SP_SUL!N743="","*",SP_SUL!N743)</f>
        <v>-</v>
      </c>
      <c r="M722" s="150" t="str">
        <f>IF(SP_SUL!J743="","*",SP_SUL!J743)</f>
        <v>*</v>
      </c>
      <c r="N722" s="258" t="str">
        <f>IF(SP_SUL!K743="","*",SP_SUL!K743)</f>
        <v>*</v>
      </c>
      <c r="O722" s="258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-</v>
      </c>
      <c r="E723" s="110" t="str">
        <f>IF(SP_SUL!T744="","*",SP_SUL!T744)</f>
        <v>-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-</v>
      </c>
      <c r="L723" s="318" t="str">
        <f>IF(SP_SUL!N744="","*",SP_SUL!N744)</f>
        <v>-</v>
      </c>
      <c r="M723" s="111" t="str">
        <f>IF(SP_SUL!J744="","*",SP_SUL!J744)</f>
        <v>*</v>
      </c>
      <c r="N723" s="257" t="str">
        <f>IF(SP_SUL!K744="","*",SP_SUL!K744)</f>
        <v>*</v>
      </c>
      <c r="O723" s="257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-</v>
      </c>
      <c r="E724" s="149" t="str">
        <f>IF(SP_SUL!T745="","*",SP_SUL!T745)</f>
        <v>-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-</v>
      </c>
      <c r="L724" s="322" t="str">
        <f>IF(SP_SUL!N745="","*",SP_SUL!N745)</f>
        <v>-</v>
      </c>
      <c r="M724" s="150" t="str">
        <f>IF(SP_SUL!J745="","*",SP_SUL!J745)</f>
        <v>*</v>
      </c>
      <c r="N724" s="258" t="str">
        <f>IF(SP_SUL!K745="","*",SP_SUL!K745)</f>
        <v>*</v>
      </c>
      <c r="O724" s="258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1868</v>
      </c>
    </row>
  </sheetData>
  <autoFilter ref="A2:O3000" xr:uid="{D1126E52-FA3F-4EAC-A720-DDE9797BEFF6}">
    <filterColumn colId="5">
      <filters>
        <dateGroupItem year="2025" month="12" day="2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1869</v>
      </c>
      <c r="C2" s="96" t="s">
        <v>859</v>
      </c>
      <c r="D2" s="96" t="s">
        <v>861</v>
      </c>
      <c r="E2" s="96" t="s">
        <v>1870</v>
      </c>
      <c r="F2" s="96" t="s">
        <v>1871</v>
      </c>
      <c r="G2" s="96" t="s">
        <v>1872</v>
      </c>
      <c r="H2" s="96" t="s">
        <v>1873</v>
      </c>
      <c r="I2" s="96" t="s">
        <v>1874</v>
      </c>
      <c r="J2" s="96" t="s">
        <v>1875</v>
      </c>
      <c r="K2" s="131" t="s">
        <v>1876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-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-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-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 t="str">
        <f>IF(SP_SUL!B622="","*",SP_SUL!B622)</f>
        <v>*</v>
      </c>
      <c r="D620" s="121" t="str">
        <f>IF(SP_SUL!D622="","*",SP_SUL!D622)</f>
        <v>*</v>
      </c>
      <c r="E620" s="121" t="str">
        <f>IF(SP_SUL!H622="","*",SP_SUL!H622)</f>
        <v>*</v>
      </c>
      <c r="F620" s="137" t="str">
        <f>IF(SP_SUL!M622="","*",SP_SUL!M622)</f>
        <v>-</v>
      </c>
      <c r="G620" s="121" t="str">
        <f>IF(SP_SUL!I622="","*",SP_SUL!I622)</f>
        <v>*</v>
      </c>
      <c r="H620" s="121" t="str">
        <f>IF(SP_SUL!AB622="","*",SP_SUL!AB622)</f>
        <v>*</v>
      </c>
      <c r="I620" s="121" t="str">
        <f>IF(SP_SUL!AC622="","*",SP_SUL!AC622)</f>
        <v>*</v>
      </c>
      <c r="J620" s="122" t="str">
        <f>IF(SP_SUL!AA622="","*",SP_SUL!AA622)</f>
        <v>*</v>
      </c>
      <c r="K620" s="134" t="str">
        <f>IF(SP_SUL!AD622="","*",SP_SUL!AD622)</f>
        <v>*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ZGP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*</v>
      </c>
      <c r="I631" s="121" t="str">
        <f>IF(SP_SUL!AC633="","*",SP_SUL!AC633)</f>
        <v>*</v>
      </c>
      <c r="J631" s="122" t="str">
        <f>IF(SP_SUL!AA633="","*",SP_SUL!AA633)</f>
        <v>*</v>
      </c>
      <c r="K631" s="134" t="str">
        <f>IF(SP_SUL!AD633="","*",SP_SUL!AD633)</f>
        <v>*</v>
      </c>
    </row>
    <row r="632" spans="2:11" s="123" customFormat="1" hidden="1">
      <c r="B632" s="120" t="str">
        <f>IF(SP_SUL!Y634="","*",SP_SUL!Y634)</f>
        <v>*</v>
      </c>
      <c r="C632" s="121" t="str">
        <f>IF(SP_SUL!B634="","*",SP_SUL!B634)</f>
        <v>*</v>
      </c>
      <c r="D632" s="121" t="str">
        <f>IF(SP_SUL!D634="","*",SP_SUL!D634)</f>
        <v>*</v>
      </c>
      <c r="E632" s="121" t="str">
        <f>IF(SP_SUL!H634="","*",SP_SUL!H634)</f>
        <v>*</v>
      </c>
      <c r="F632" s="137" t="str">
        <f>IF(SP_SUL!M634="","*",SP_SUL!M634)</f>
        <v>-</v>
      </c>
      <c r="G632" s="121" t="str">
        <f>IF(SP_SUL!I634="","*",SP_SUL!I634)</f>
        <v>*</v>
      </c>
      <c r="H632" s="121" t="str">
        <f>IF(SP_SUL!AB634="","*",SP_SUL!AB634)</f>
        <v>*</v>
      </c>
      <c r="I632" s="121" t="str">
        <f>IF(SP_SUL!AC634="","*",SP_SUL!AC634)</f>
        <v>*</v>
      </c>
      <c r="J632" s="122" t="str">
        <f>IF(SP_SUL!AA634="","*",SP_SUL!AA634)</f>
        <v>*</v>
      </c>
      <c r="K632" s="134" t="str">
        <f>IF(SP_SUL!AD634="","*",SP_SUL!AD634)</f>
        <v>*</v>
      </c>
    </row>
    <row r="633" spans="2:11" s="123" customFormat="1" hidden="1">
      <c r="B633" s="120" t="str">
        <f>IF(SP_SUL!Y635="","*",SP_SUL!Y635)</f>
        <v>*</v>
      </c>
      <c r="C633" s="121" t="str">
        <f>IF(SP_SUL!B635="","*",SP_SUL!B635)</f>
        <v>*</v>
      </c>
      <c r="D633" s="121" t="str">
        <f>IF(SP_SUL!D635="","*",SP_SUL!D635)</f>
        <v>*</v>
      </c>
      <c r="E633" s="121" t="str">
        <f>IF(SP_SUL!H635="","*",SP_SUL!H635)</f>
        <v>*</v>
      </c>
      <c r="F633" s="137" t="str">
        <f>IF(SP_SUL!M635="","*",SP_SUL!M635)</f>
        <v>-</v>
      </c>
      <c r="G633" s="121" t="str">
        <f>IF(SP_SUL!I635="","*",SP_SUL!I635)</f>
        <v>*</v>
      </c>
      <c r="H633" s="121" t="str">
        <f>IF(SP_SUL!AB635="","*",SP_SUL!AB635)</f>
        <v>*</v>
      </c>
      <c r="I633" s="121" t="str">
        <f>IF(SP_SUL!AC635="","*",SP_SUL!AC635)</f>
        <v>*</v>
      </c>
      <c r="J633" s="122" t="str">
        <f>IF(SP_SUL!AA635="","*",SP_SUL!AA635)</f>
        <v>*</v>
      </c>
      <c r="K633" s="134" t="str">
        <f>IF(SP_SUL!AD635="","*",SP_SUL!AD635)</f>
        <v>*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 t="str">
        <f>IF(SP_SUL!B637="","*",SP_SUL!B637)</f>
        <v>*</v>
      </c>
      <c r="D635" s="121" t="str">
        <f>IF(SP_SUL!D637="","*",SP_SUL!D637)</f>
        <v>*</v>
      </c>
      <c r="E635" s="121" t="str">
        <f>IF(SP_SUL!H637="","*",SP_SUL!H637)</f>
        <v>*</v>
      </c>
      <c r="F635" s="137" t="str">
        <f>IF(SP_SUL!M637="","*",SP_SUL!M637)</f>
        <v>-</v>
      </c>
      <c r="G635" s="121" t="str">
        <f>IF(SP_SUL!I637="","*",SP_SUL!I637)</f>
        <v>*</v>
      </c>
      <c r="H635" s="121" t="str">
        <f>IF(SP_SUL!AB637="","*",SP_SUL!AB637)</f>
        <v>*</v>
      </c>
      <c r="I635" s="121" t="str">
        <f>IF(SP_SUL!AC637="","*",SP_SUL!AC637)</f>
        <v>*</v>
      </c>
      <c r="J635" s="122" t="str">
        <f>IF(SP_SUL!AA637="","*",SP_SUL!AA637)</f>
        <v>*</v>
      </c>
      <c r="K635" s="134" t="str">
        <f>IF(SP_SUL!AD637="","*",SP_SUL!AD637)</f>
        <v>*</v>
      </c>
    </row>
    <row r="636" spans="2:11" s="123" customFormat="1" hidden="1">
      <c r="B636" s="120" t="str">
        <f>IF(SP_SUL!Y638="","*",SP_SUL!Y638)</f>
        <v>*</v>
      </c>
      <c r="C636" s="121" t="str">
        <f>IF(SP_SUL!B638="","*",SP_SUL!B638)</f>
        <v>*</v>
      </c>
      <c r="D636" s="121" t="str">
        <f>IF(SP_SUL!D638="","*",SP_SUL!D638)</f>
        <v>*</v>
      </c>
      <c r="E636" s="121" t="str">
        <f>IF(SP_SUL!H638="","*",SP_SUL!H638)</f>
        <v>*</v>
      </c>
      <c r="F636" s="137" t="str">
        <f>IF(SP_SUL!M638="","*",SP_SUL!M638)</f>
        <v>-</v>
      </c>
      <c r="G636" s="121" t="str">
        <f>IF(SP_SUL!I638="","*",SP_SUL!I638)</f>
        <v>*</v>
      </c>
      <c r="H636" s="121" t="str">
        <f>IF(SP_SUL!AB638="","*",SP_SUL!AB638)</f>
        <v>*</v>
      </c>
      <c r="I636" s="121" t="str">
        <f>IF(SP_SUL!AC638="","*",SP_SUL!AC638)</f>
        <v>*</v>
      </c>
      <c r="J636" s="122" t="str">
        <f>IF(SP_SUL!AA638="","*",SP_SUL!AA638)</f>
        <v>*</v>
      </c>
      <c r="K636" s="134" t="str">
        <f>IF(SP_SUL!AD638="","*",SP_SUL!AD638)</f>
        <v>*</v>
      </c>
    </row>
    <row r="637" spans="2:11" s="123" customFormat="1" hidden="1">
      <c r="B637" s="120" t="str">
        <f>IF(SP_SUL!Y639="","*",SP_SUL!Y639)</f>
        <v>*</v>
      </c>
      <c r="C637" s="121" t="str">
        <f>IF(SP_SUL!B639="","*",SP_SUL!B639)</f>
        <v>*</v>
      </c>
      <c r="D637" s="121" t="str">
        <f>IF(SP_SUL!D639="","*",SP_SUL!D639)</f>
        <v>*</v>
      </c>
      <c r="E637" s="121" t="str">
        <f>IF(SP_SUL!H639="","*",SP_SUL!H639)</f>
        <v>*</v>
      </c>
      <c r="F637" s="137" t="str">
        <f>IF(SP_SUL!M639="","*",SP_SUL!M639)</f>
        <v>-</v>
      </c>
      <c r="G637" s="121" t="str">
        <f>IF(SP_SUL!I639="","*",SP_SUL!I639)</f>
        <v>*</v>
      </c>
      <c r="H637" s="121" t="str">
        <f>IF(SP_SUL!AB639="","*",SP_SUL!AB639)</f>
        <v>*</v>
      </c>
      <c r="I637" s="121" t="str">
        <f>IF(SP_SUL!AC639="","*",SP_SUL!AC639)</f>
        <v>*</v>
      </c>
      <c r="J637" s="122" t="str">
        <f>IF(SP_SUL!AA639="","*",SP_SUL!AA639)</f>
        <v>*</v>
      </c>
      <c r="K637" s="134" t="str">
        <f>IF(SP_SUL!AD639="","*",SP_SUL!AD639)</f>
        <v>*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 t="str">
        <f>IF(SP_SUL!B641="","*",SP_SUL!B641)</f>
        <v>*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 t="str">
        <f>IF(SP_SUL!B642="","*",SP_SUL!B642)</f>
        <v>*</v>
      </c>
      <c r="D640" s="121" t="str">
        <f>IF(SP_SUL!D642="","*",SP_SUL!D642)</f>
        <v>*</v>
      </c>
      <c r="E640" s="121" t="str">
        <f>IF(SP_SUL!H642="","*",SP_SUL!H642)</f>
        <v>*</v>
      </c>
      <c r="F640" s="137" t="str">
        <f>IF(SP_SUL!M642="","*",SP_SUL!M642)</f>
        <v>-</v>
      </c>
      <c r="G640" s="121" t="str">
        <f>IF(SP_SUL!I642="","*",SP_SUL!I642)</f>
        <v>*</v>
      </c>
      <c r="H640" s="121" t="str">
        <f>IF(SP_SUL!AB642="","*",SP_SUL!AB642)</f>
        <v>*</v>
      </c>
      <c r="I640" s="121" t="str">
        <f>IF(SP_SUL!AC642="","*",SP_SUL!AC642)</f>
        <v>*</v>
      </c>
      <c r="J640" s="122" t="str">
        <f>IF(SP_SUL!AA642="","*",SP_SUL!AA642)</f>
        <v>*</v>
      </c>
      <c r="K640" s="134" t="str">
        <f>IF(SP_SUL!AD642="","*",SP_SUL!AD642)</f>
        <v>*</v>
      </c>
    </row>
    <row r="641" spans="2:11" s="123" customFormat="1" hidden="1">
      <c r="B641" s="120" t="str">
        <f>IF(SP_SUL!Y643="","*",SP_SUL!Y643)</f>
        <v>*</v>
      </c>
      <c r="C641" s="121" t="str">
        <f>IF(SP_SUL!B643="","*",SP_SUL!B643)</f>
        <v>*</v>
      </c>
      <c r="D641" s="121" t="str">
        <f>IF(SP_SUL!D643="","*",SP_SUL!D643)</f>
        <v>*</v>
      </c>
      <c r="E641" s="121" t="str">
        <f>IF(SP_SUL!H643="","*",SP_SUL!H643)</f>
        <v>*</v>
      </c>
      <c r="F641" s="137" t="str">
        <f>IF(SP_SUL!M643="","*",SP_SUL!M643)</f>
        <v>-</v>
      </c>
      <c r="G641" s="121" t="str">
        <f>IF(SP_SUL!I643="","*",SP_SUL!I643)</f>
        <v>*</v>
      </c>
      <c r="H641" s="121" t="str">
        <f>IF(SP_SUL!AB643="","*",SP_SUL!AB643)</f>
        <v>*</v>
      </c>
      <c r="I641" s="121" t="str">
        <f>IF(SP_SUL!AC643="","*",SP_SUL!AC643)</f>
        <v>*</v>
      </c>
      <c r="J641" s="122" t="str">
        <f>IF(SP_SUL!AA643="","*",SP_SUL!AA643)</f>
        <v>*</v>
      </c>
      <c r="K641" s="134" t="str">
        <f>IF(SP_SUL!AD643="","*",SP_SUL!AD643)</f>
        <v>*</v>
      </c>
    </row>
    <row r="642" spans="2:11" s="123" customFormat="1" hidden="1">
      <c r="B642" s="120" t="str">
        <f>IF(SP_SUL!Y644="","*",SP_SUL!Y644)</f>
        <v>*</v>
      </c>
      <c r="C642" s="121" t="str">
        <f>IF(SP_SUL!B644="","*",SP_SUL!B644)</f>
        <v>*</v>
      </c>
      <c r="D642" s="121" t="str">
        <f>IF(SP_SUL!D644="","*",SP_SUL!D644)</f>
        <v>*</v>
      </c>
      <c r="E642" s="121" t="str">
        <f>IF(SP_SUL!H644="","*",SP_SUL!H644)</f>
        <v>*</v>
      </c>
      <c r="F642" s="137" t="str">
        <f>IF(SP_SUL!M644="","*",SP_SUL!M644)</f>
        <v>-</v>
      </c>
      <c r="G642" s="121" t="str">
        <f>IF(SP_SUL!I644="","*",SP_SUL!I644)</f>
        <v>*</v>
      </c>
      <c r="H642" s="121" t="str">
        <f>IF(SP_SUL!AB644="","*",SP_SUL!AB644)</f>
        <v>*</v>
      </c>
      <c r="I642" s="121" t="str">
        <f>IF(SP_SUL!AC644="","*",SP_SUL!AC644)</f>
        <v>*</v>
      </c>
      <c r="J642" s="122" t="str">
        <f>IF(SP_SUL!AA644="","*",SP_SUL!AA644)</f>
        <v>*</v>
      </c>
      <c r="K642" s="134" t="str">
        <f>IF(SP_SUL!AD644="","*",SP_SUL!AD644)</f>
        <v>*</v>
      </c>
    </row>
    <row r="643" spans="2:11" s="123" customFormat="1" hidden="1">
      <c r="B643" s="120" t="str">
        <f>IF(SP_SUL!Y645="","*",SP_SUL!Y645)</f>
        <v>*</v>
      </c>
      <c r="C643" s="121" t="str">
        <f>IF(SP_SUL!B645="","*",SP_SUL!B645)</f>
        <v>*</v>
      </c>
      <c r="D643" s="121" t="str">
        <f>IF(SP_SUL!D645="","*",SP_SUL!D645)</f>
        <v>*</v>
      </c>
      <c r="E643" s="121" t="str">
        <f>IF(SP_SUL!H645="","*",SP_SUL!H645)</f>
        <v>*</v>
      </c>
      <c r="F643" s="137" t="str">
        <f>IF(SP_SUL!M645="","*",SP_SUL!M645)</f>
        <v>-</v>
      </c>
      <c r="G643" s="121" t="str">
        <f>IF(SP_SUL!I645="","*",SP_SUL!I645)</f>
        <v>*</v>
      </c>
      <c r="H643" s="121" t="str">
        <f>IF(SP_SUL!AB645="","*",SP_SUL!AB645)</f>
        <v>*</v>
      </c>
      <c r="I643" s="121" t="str">
        <f>IF(SP_SUL!AC645="","*",SP_SUL!AC645)</f>
        <v>*</v>
      </c>
      <c r="J643" s="122" t="str">
        <f>IF(SP_SUL!AA645="","*",SP_SUL!AA645)</f>
        <v>*</v>
      </c>
      <c r="K643" s="134" t="str">
        <f>IF(SP_SUL!AD645="","*",SP_SUL!AD645)</f>
        <v>*</v>
      </c>
    </row>
    <row r="644" spans="2:11" s="123" customFormat="1" hidden="1">
      <c r="B644" s="120" t="str">
        <f>IF(SP_SUL!Y646="","*",SP_SUL!Y646)</f>
        <v>*</v>
      </c>
      <c r="C644" s="121" t="str">
        <f>IF(SP_SUL!B646="","*",SP_SUL!B646)</f>
        <v>*</v>
      </c>
      <c r="D644" s="121" t="str">
        <f>IF(SP_SUL!D646="","*",SP_SUL!D646)</f>
        <v>*</v>
      </c>
      <c r="E644" s="121" t="str">
        <f>IF(SP_SUL!H646="","*",SP_SUL!H646)</f>
        <v>*</v>
      </c>
      <c r="F644" s="137" t="str">
        <f>IF(SP_SUL!M646="","*",SP_SUL!M646)</f>
        <v>-</v>
      </c>
      <c r="G644" s="121" t="str">
        <f>IF(SP_SUL!I646="","*",SP_SUL!I646)</f>
        <v>*</v>
      </c>
      <c r="H644" s="121" t="str">
        <f>IF(SP_SUL!AB646="","*",SP_SUL!AB646)</f>
        <v>*</v>
      </c>
      <c r="I644" s="121" t="str">
        <f>IF(SP_SUL!AC646="","*",SP_SUL!AC646)</f>
        <v>*</v>
      </c>
      <c r="J644" s="122" t="str">
        <f>IF(SP_SUL!AA646="","*",SP_SUL!AA646)</f>
        <v>*</v>
      </c>
      <c r="K644" s="134" t="str">
        <f>IF(SP_SUL!AD646="","*",SP_SUL!AD646)</f>
        <v>*</v>
      </c>
    </row>
    <row r="645" spans="2:11" s="123" customFormat="1" hidden="1">
      <c r="B645" s="120" t="str">
        <f>IF(SP_SUL!Y647="","*",SP_SUL!Y647)</f>
        <v>*</v>
      </c>
      <c r="C645" s="121" t="str">
        <f>IF(SP_SUL!B647="","*",SP_SUL!B647)</f>
        <v>*</v>
      </c>
      <c r="D645" s="121" t="str">
        <f>IF(SP_SUL!D647="","*",SP_SUL!D647)</f>
        <v>*</v>
      </c>
      <c r="E645" s="121" t="str">
        <f>IF(SP_SUL!H647="","*",SP_SUL!H647)</f>
        <v>*</v>
      </c>
      <c r="F645" s="137" t="str">
        <f>IF(SP_SUL!M647="","*",SP_SUL!M647)</f>
        <v>-</v>
      </c>
      <c r="G645" s="121" t="str">
        <f>IF(SP_SUL!I647="","*",SP_SUL!I647)</f>
        <v>*</v>
      </c>
      <c r="H645" s="121" t="str">
        <f>IF(SP_SUL!AB647="","*",SP_SUL!AB647)</f>
        <v>*</v>
      </c>
      <c r="I645" s="121" t="str">
        <f>IF(SP_SUL!AC647="","*",SP_SUL!AC647)</f>
        <v>*</v>
      </c>
      <c r="J645" s="122" t="str">
        <f>IF(SP_SUL!AA647="","*",SP_SUL!AA647)</f>
        <v>*</v>
      </c>
      <c r="K645" s="134" t="str">
        <f>IF(SP_SUL!AD647="","*",SP_SUL!AD647)</f>
        <v>*</v>
      </c>
    </row>
    <row r="646" spans="2:11" s="123" customFormat="1" hidden="1">
      <c r="B646" s="120" t="str">
        <f>IF(SP_SUL!Y648="","*",SP_SUL!Y648)</f>
        <v>*</v>
      </c>
      <c r="C646" s="121" t="str">
        <f>IF(SP_SUL!B648="","*",SP_SUL!B648)</f>
        <v>*</v>
      </c>
      <c r="D646" s="121" t="str">
        <f>IF(SP_SUL!D648="","*",SP_SUL!D648)</f>
        <v>*</v>
      </c>
      <c r="E646" s="121" t="str">
        <f>IF(SP_SUL!H648="","*",SP_SUL!H648)</f>
        <v>*</v>
      </c>
      <c r="F646" s="137" t="str">
        <f>IF(SP_SUL!M648="","*",SP_SUL!M648)</f>
        <v>-</v>
      </c>
      <c r="G646" s="121" t="str">
        <f>IF(SP_SUL!I648="","*",SP_SUL!I648)</f>
        <v>*</v>
      </c>
      <c r="H646" s="121" t="str">
        <f>IF(SP_SUL!AB648="","*",SP_SUL!AB648)</f>
        <v>*</v>
      </c>
      <c r="I646" s="121" t="str">
        <f>IF(SP_SUL!AC648="","*",SP_SUL!AC648)</f>
        <v>*</v>
      </c>
      <c r="J646" s="122" t="str">
        <f>IF(SP_SUL!AA648="","*",SP_SUL!AA648)</f>
        <v>*</v>
      </c>
      <c r="K646" s="134" t="str">
        <f>IF(SP_SUL!AD648="","*",SP_SUL!AD648)</f>
        <v>*</v>
      </c>
    </row>
    <row r="647" spans="2:11" s="123" customFormat="1" hidden="1">
      <c r="B647" s="120" t="str">
        <f>IF(SP_SUL!Y649="","*",SP_SUL!Y649)</f>
        <v>*</v>
      </c>
      <c r="C647" s="121" t="str">
        <f>IF(SP_SUL!B649="","*",SP_SUL!B649)</f>
        <v>*</v>
      </c>
      <c r="D647" s="121" t="str">
        <f>IF(SP_SUL!D649="","*",SP_SUL!D649)</f>
        <v>*</v>
      </c>
      <c r="E647" s="121" t="str">
        <f>IF(SP_SUL!H649="","*",SP_SUL!H649)</f>
        <v>*</v>
      </c>
      <c r="F647" s="137" t="str">
        <f>IF(SP_SUL!M649="","*",SP_SUL!M649)</f>
        <v>-</v>
      </c>
      <c r="G647" s="121" t="str">
        <f>IF(SP_SUL!I649="","*",SP_SUL!I649)</f>
        <v>*</v>
      </c>
      <c r="H647" s="121" t="str">
        <f>IF(SP_SUL!AB649="","*",SP_SUL!AB649)</f>
        <v>*</v>
      </c>
      <c r="I647" s="121" t="str">
        <f>IF(SP_SUL!AC649="","*",SP_SUL!AC649)</f>
        <v>*</v>
      </c>
      <c r="J647" s="122" t="str">
        <f>IF(SP_SUL!AA649="","*",SP_SUL!AA649)</f>
        <v>*</v>
      </c>
      <c r="K647" s="134" t="str">
        <f>IF(SP_SUL!AD649="","*",SP_SUL!AD649)</f>
        <v>*</v>
      </c>
    </row>
    <row r="648" spans="2:11" s="123" customFormat="1" hidden="1">
      <c r="B648" s="120" t="str">
        <f>IF(SP_SUL!Y650="","*",SP_SUL!Y650)</f>
        <v>*</v>
      </c>
      <c r="C648" s="121" t="str">
        <f>IF(SP_SUL!B650="","*",SP_SUL!B650)</f>
        <v>*</v>
      </c>
      <c r="D648" s="121" t="str">
        <f>IF(SP_SUL!D650="","*",SP_SUL!D650)</f>
        <v>*</v>
      </c>
      <c r="E648" s="121" t="str">
        <f>IF(SP_SUL!H650="","*",SP_SUL!H650)</f>
        <v>*</v>
      </c>
      <c r="F648" s="137" t="str">
        <f>IF(SP_SUL!M650="","*",SP_SUL!M650)</f>
        <v>-</v>
      </c>
      <c r="G648" s="121" t="str">
        <f>IF(SP_SUL!I650="","*",SP_SUL!I650)</f>
        <v>*</v>
      </c>
      <c r="H648" s="121" t="str">
        <f>IF(SP_SUL!AB650="","*",SP_SUL!AB650)</f>
        <v>*</v>
      </c>
      <c r="I648" s="121" t="str">
        <f>IF(SP_SUL!AC650="","*",SP_SUL!AC650)</f>
        <v>*</v>
      </c>
      <c r="J648" s="122" t="str">
        <f>IF(SP_SUL!AA650="","*",SP_SUL!AA650)</f>
        <v>*</v>
      </c>
      <c r="K648" s="134" t="str">
        <f>IF(SP_SUL!AD650="","*",SP_SUL!AD650)</f>
        <v>*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 t="str">
        <f>IF(SP_SUL!B652="","*",SP_SUL!B652)</f>
        <v>*</v>
      </c>
      <c r="D650" s="121" t="str">
        <f>IF(SP_SUL!D652="","*",SP_SUL!D652)</f>
        <v>*</v>
      </c>
      <c r="E650" s="121" t="str">
        <f>IF(SP_SUL!H652="","*",SP_SUL!H652)</f>
        <v>*</v>
      </c>
      <c r="F650" s="137" t="str">
        <f>IF(SP_SUL!M652="","*",SP_SUL!M652)</f>
        <v>-</v>
      </c>
      <c r="G650" s="121" t="str">
        <f>IF(SP_SUL!I652="","*",SP_SUL!I652)</f>
        <v>*</v>
      </c>
      <c r="H650" s="121" t="str">
        <f>IF(SP_SUL!AB652="","*",SP_SUL!AB652)</f>
        <v>*</v>
      </c>
      <c r="I650" s="121" t="str">
        <f>IF(SP_SUL!AC652="","*",SP_SUL!AC652)</f>
        <v>*</v>
      </c>
      <c r="J650" s="122" t="str">
        <f>IF(SP_SUL!AA652="","*",SP_SUL!AA652)</f>
        <v>*</v>
      </c>
      <c r="K650" s="134" t="str">
        <f>IF(SP_SUL!AD652="","*",SP_SUL!AD652)</f>
        <v>*</v>
      </c>
    </row>
    <row r="651" spans="2:11" s="123" customFormat="1" hidden="1">
      <c r="B651" s="120" t="str">
        <f>IF(SP_SUL!Y653="","*",SP_SUL!Y653)</f>
        <v>*</v>
      </c>
      <c r="C651" s="121" t="str">
        <f>IF(SP_SUL!B653="","*",SP_SUL!B653)</f>
        <v>*</v>
      </c>
      <c r="D651" s="121" t="str">
        <f>IF(SP_SUL!D653="","*",SP_SUL!D653)</f>
        <v>*</v>
      </c>
      <c r="E651" s="121" t="str">
        <f>IF(SP_SUL!H653="","*",SP_SUL!H653)</f>
        <v>*</v>
      </c>
      <c r="F651" s="137" t="str">
        <f>IF(SP_SUL!M653="","*",SP_SUL!M653)</f>
        <v>-</v>
      </c>
      <c r="G651" s="121" t="str">
        <f>IF(SP_SUL!I653="","*",SP_SUL!I653)</f>
        <v>*</v>
      </c>
      <c r="H651" s="121" t="str">
        <f>IF(SP_SUL!AB653="","*",SP_SUL!AB653)</f>
        <v>*</v>
      </c>
      <c r="I651" s="121" t="str">
        <f>IF(SP_SUL!AC653="","*",SP_SUL!AC653)</f>
        <v>*</v>
      </c>
      <c r="J651" s="122" t="str">
        <f>IF(SP_SUL!AA653="","*",SP_SUL!AA653)</f>
        <v>*</v>
      </c>
      <c r="K651" s="134" t="str">
        <f>IF(SP_SUL!AD653="","*",SP_SUL!AD653)</f>
        <v>*</v>
      </c>
    </row>
    <row r="652" spans="2:11" s="123" customFormat="1" hidden="1">
      <c r="B652" s="120" t="str">
        <f>IF(SP_SUL!Y654="","*",SP_SUL!Y654)</f>
        <v>*</v>
      </c>
      <c r="C652" s="121" t="str">
        <f>IF(SP_SUL!B654="","*",SP_SUL!B654)</f>
        <v>*</v>
      </c>
      <c r="D652" s="121" t="str">
        <f>IF(SP_SUL!D654="","*",SP_SUL!D654)</f>
        <v>*</v>
      </c>
      <c r="E652" s="121" t="str">
        <f>IF(SP_SUL!H654="","*",SP_SUL!H654)</f>
        <v>*</v>
      </c>
      <c r="F652" s="137" t="str">
        <f>IF(SP_SUL!M654="","*",SP_SUL!M654)</f>
        <v>-</v>
      </c>
      <c r="G652" s="121" t="str">
        <f>IF(SP_SUL!I654="","*",SP_SUL!I654)</f>
        <v>*</v>
      </c>
      <c r="H652" s="121" t="str">
        <f>IF(SP_SUL!AB654="","*",SP_SUL!AB654)</f>
        <v>*</v>
      </c>
      <c r="I652" s="121" t="str">
        <f>IF(SP_SUL!AC654="","*",SP_SUL!AC654)</f>
        <v>*</v>
      </c>
      <c r="J652" s="122" t="str">
        <f>IF(SP_SUL!AA654="","*",SP_SUL!AA654)</f>
        <v>*</v>
      </c>
      <c r="K652" s="134" t="str">
        <f>IF(SP_SUL!AD654="","*",SP_SUL!AD654)</f>
        <v>*</v>
      </c>
    </row>
    <row r="653" spans="2:11" s="123" customFormat="1" hidden="1">
      <c r="B653" s="120" t="str">
        <f>IF(SP_SUL!Y655="","*",SP_SUL!Y655)</f>
        <v>*</v>
      </c>
      <c r="C653" s="121" t="str">
        <f>IF(SP_SUL!B655="","*",SP_SUL!B655)</f>
        <v>*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*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2025-12-27T12:30:37Z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