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42" documentId="120_S{118792C3-22EF-5104-A093-F22BFE3913F3}" xr6:coauthVersionLast="47" xr6:coauthVersionMax="47" xr10:uidLastSave="{4AF9EA2B-E32B-4F85-944A-DFB0A4CFE26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<sst xmlns="http://schemas.openxmlformats.org/spreadsheetml/2006/main" count="3399" uniqueCount="1155">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</sst>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N38" activePane="topRight" state="frozen"/>
      <selection pane="topRight" activeCell="B60" sqref="B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915</v>
      </c>
      <c r="C1" s="181"/>
      <c r="D1" s="181"/>
      <c r="E1" s="3"/>
      <c r="F1" s="180" t="s">
        <v>916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918</v>
      </c>
      <c r="BI1" s="193"/>
      <c r="BJ1" s="193"/>
      <c r="BK1" s="194"/>
      <c r="BL1" s="5"/>
      <c r="BM1" s="184" t="s">
        <v>919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7" t="s">
        <v>920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923</v>
      </c>
      <c r="AT2" s="188"/>
      <c r="AU2" s="188"/>
      <c r="AV2" s="188"/>
      <c r="AW2" s="188"/>
      <c r="AX2" s="188"/>
      <c r="AY2" s="191"/>
      <c r="AZ2" s="6"/>
      <c r="BA2" s="173" t="s">
        <v>924</v>
      </c>
      <c r="BB2" s="177"/>
      <c r="BC2" s="187" t="s">
        <v>921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3" t="s">
        <v>925</v>
      </c>
      <c r="AJ3" s="177"/>
      <c r="AK3" s="173" t="s">
        <v>926</v>
      </c>
      <c r="AL3" s="174"/>
      <c r="AM3" s="175"/>
      <c r="AN3" s="176"/>
      <c r="AO3" s="174"/>
      <c r="AP3" s="174"/>
      <c r="AQ3" s="177"/>
      <c r="AR3" s="63"/>
      <c r="AS3" s="178" t="s">
        <v>932</v>
      </c>
      <c r="AT3" s="179"/>
      <c r="AU3" s="178" t="s">
        <v>933</v>
      </c>
      <c r="AV3" s="179"/>
      <c r="AW3" s="178" t="s">
        <v>934</v>
      </c>
      <c r="AX3" s="179"/>
      <c r="AY3" s="63" t="s">
        <v>935</v>
      </c>
      <c r="AZ3" s="63"/>
      <c r="BA3" s="201"/>
      <c r="BB3" s="202"/>
      <c r="BC3" s="173" t="s">
        <v>928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936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V9246084</v>
      </c>
      <c r="B41" s="102">
        <v>46084</v>
      </c>
      <c r="C41" s="135">
        <f>IF(BS_CONTROLE[[#This Row],[DATA]]="","",WEEKNUM(BS_CONTROLE[[#This Row],[DATA]]))</f>
        <v>10</v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Produção e Intervalo</v>
      </c>
      <c r="BR41" s="19">
        <f t="shared" si="5"/>
        <v>0</v>
      </c>
      <c r="BS41" s="19">
        <f t="shared" si="6"/>
        <v>0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1090</v>
      </c>
      <c r="W54" s="151" t="s">
        <v>1091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1008</v>
      </c>
      <c r="W55" s="151" t="s">
        <v>1009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1092</v>
      </c>
      <c r="W57" s="151" t="s">
        <v>1093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1020</v>
      </c>
      <c r="W58" s="151" t="s">
        <v>1093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46084</v>
      </c>
      <c r="B61" s="102">
        <v>46084</v>
      </c>
      <c r="C61" s="135">
        <f>IF(BS_CONTROLE[[#This Row],[DATA]]="","",WEEKNUM(BS_CONTROLE[[#This Row],[DATA]]))</f>
        <v>10</v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>46084</v>
      </c>
      <c r="B62" s="102">
        <v>46084</v>
      </c>
      <c r="C62" s="135">
        <f>IF(BS_CONTROLE[[#This Row],[DATA]]="","",WEEKNUM(BS_CONTROLE[[#This Row],[DATA]]))</f>
        <v>10</v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>46084</v>
      </c>
      <c r="B63" s="102">
        <v>46084</v>
      </c>
      <c r="C63" s="135">
        <f>IF(BS_CONTROLE[[#This Row],[DATA]]="","",WEEKNUM(BS_CONTROLE[[#This Row],[DATA]]))</f>
        <v>10</v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1094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1095</v>
      </c>
      <c r="C4" s="160" t="s">
        <v>1096</v>
      </c>
      <c r="D4" s="160" t="s">
        <v>1097</v>
      </c>
      <c r="E4" s="160" t="s">
        <v>1098</v>
      </c>
      <c r="F4" s="160" t="s">
        <v>4</v>
      </c>
      <c r="G4" s="160" t="s">
        <v>1099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1100</v>
      </c>
      <c r="C6" s="161">
        <v>407867</v>
      </c>
      <c r="D6" s="161" t="s">
        <v>1101</v>
      </c>
      <c r="E6" s="161" t="s">
        <v>789</v>
      </c>
      <c r="F6" s="161" t="s">
        <v>1102</v>
      </c>
      <c r="G6" s="162"/>
    </row>
    <row r="7" spans="2:7">
      <c r="B7" s="161" t="s">
        <v>1103</v>
      </c>
      <c r="C7" s="161">
        <v>293644</v>
      </c>
      <c r="D7" s="161" t="s">
        <v>1104</v>
      </c>
      <c r="E7" s="161" t="s">
        <v>789</v>
      </c>
      <c r="F7" s="161" t="s">
        <v>1102</v>
      </c>
      <c r="G7" s="162"/>
    </row>
    <row r="8" spans="2:7">
      <c r="B8" s="161" t="s">
        <v>1105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1106</v>
      </c>
      <c r="C9" s="161">
        <v>256790</v>
      </c>
      <c r="D9" s="161" t="s">
        <v>1107</v>
      </c>
      <c r="E9" s="161" t="s">
        <v>790</v>
      </c>
      <c r="F9" s="161" t="s">
        <v>1108</v>
      </c>
      <c r="G9" s="162">
        <v>46357</v>
      </c>
    </row>
    <row r="10" spans="2:7">
      <c r="B10" s="161" t="s">
        <v>1109</v>
      </c>
      <c r="C10" s="161">
        <v>265193</v>
      </c>
      <c r="D10" s="161" t="s">
        <v>1110</v>
      </c>
      <c r="E10" s="161" t="s">
        <v>791</v>
      </c>
      <c r="F10" s="161" t="s">
        <v>1054</v>
      </c>
      <c r="G10" s="161" t="s">
        <v>1111</v>
      </c>
    </row>
    <row r="11" spans="2:7">
      <c r="B11" s="161" t="s">
        <v>1112</v>
      </c>
      <c r="C11" s="161">
        <v>293716</v>
      </c>
      <c r="D11" s="161" t="s">
        <v>1113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1114</v>
      </c>
      <c r="C12" s="161">
        <v>257258</v>
      </c>
      <c r="D12" s="161" t="s">
        <v>1115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1116</v>
      </c>
      <c r="C13" s="161">
        <v>371147</v>
      </c>
      <c r="D13" s="161" t="s">
        <v>1117</v>
      </c>
      <c r="E13" s="161" t="s">
        <v>792</v>
      </c>
      <c r="F13" s="161" t="s">
        <v>128</v>
      </c>
      <c r="G13" s="161" t="s">
        <v>1111</v>
      </c>
    </row>
    <row r="14" spans="2:7">
      <c r="B14" s="161" t="s">
        <v>1118</v>
      </c>
      <c r="C14" s="161">
        <v>259230</v>
      </c>
      <c r="D14" s="161" t="s">
        <v>1119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1120</v>
      </c>
      <c r="C15" s="161">
        <v>370705</v>
      </c>
      <c r="D15" s="161"/>
      <c r="E15" s="161" t="s">
        <v>792</v>
      </c>
      <c r="F15" s="161" t="s">
        <v>128</v>
      </c>
      <c r="G15" s="161" t="s">
        <v>1111</v>
      </c>
    </row>
    <row r="16" spans="2:7">
      <c r="B16" s="161" t="s">
        <v>1121</v>
      </c>
      <c r="C16" s="161">
        <v>258542</v>
      </c>
      <c r="D16" s="161" t="s">
        <v>1122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1123</v>
      </c>
      <c r="C17" s="161">
        <v>257050</v>
      </c>
      <c r="D17" s="161" t="s">
        <v>1124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1125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1126</v>
      </c>
      <c r="D4" s="163" t="s">
        <v>1127</v>
      </c>
      <c r="E4" s="163" t="s">
        <v>1128</v>
      </c>
      <c r="F4" s="160" t="s">
        <v>1129</v>
      </c>
      <c r="G4" s="163" t="s">
        <v>1130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1131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1132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1133</v>
      </c>
      <c r="D11" s="168"/>
      <c r="E11" s="167"/>
      <c r="F11" s="169"/>
      <c r="G11" s="167"/>
    </row>
    <row r="12" spans="2:7">
      <c r="B12" s="167" t="s">
        <v>709</v>
      </c>
      <c r="C12" s="167" t="s">
        <v>1134</v>
      </c>
      <c r="D12" s="168"/>
      <c r="E12" s="167"/>
      <c r="F12" s="169"/>
      <c r="G12" s="167"/>
    </row>
    <row r="13" spans="2:7">
      <c r="B13" s="167" t="s">
        <v>709</v>
      </c>
      <c r="C13" s="167" t="s">
        <v>1135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1136</v>
      </c>
      <c r="V1" s="211"/>
      <c r="W1" s="211"/>
    </row>
    <row r="2" spans="1:23" ht="15" customHeight="1">
      <c r="A2" s="87" t="s">
        <v>1137</v>
      </c>
      <c r="B2" s="87" t="s">
        <v>1138</v>
      </c>
      <c r="C2" s="87" t="s">
        <v>376</v>
      </c>
      <c r="D2" s="88" t="s">
        <v>957</v>
      </c>
      <c r="E2" s="88" t="s">
        <v>4</v>
      </c>
      <c r="F2" s="88" t="s">
        <v>1139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1140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>
        <f>IF(SP_SUL!B41="","*",SP_SUL!B41)</f>
        <v>46084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>
        <f>IF(SP_SUL!B61="","*",SP_SUL!B61)</f>
        <v>46084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>
        <f>IF(SP_SUL!B62="","*",SP_SUL!B62)</f>
        <v>46084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>
        <f>IF(SP_SUL!B63="","*",SP_SUL!B63)</f>
        <v>46084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1141</v>
      </c>
      <c r="D5" s="213"/>
      <c r="E5" s="213"/>
      <c r="F5" s="213"/>
      <c r="G5" s="213"/>
      <c r="H5" s="213"/>
      <c r="I5" s="213"/>
      <c r="J5" s="214"/>
      <c r="K5" s="215" t="s">
        <v>1142</v>
      </c>
      <c r="L5" s="216"/>
      <c r="M5" s="216"/>
      <c r="N5" s="216"/>
      <c r="O5" s="217" t="s">
        <v>1143</v>
      </c>
      <c r="P5" s="218"/>
    </row>
    <row r="6" spans="1:16" s="74" customFormat="1" ht="15" customHeight="1">
      <c r="A6" s="66" t="s">
        <v>1139</v>
      </c>
      <c r="B6" s="75" t="s">
        <v>1138</v>
      </c>
      <c r="C6" s="76" t="s">
        <v>957</v>
      </c>
      <c r="D6" s="77" t="s">
        <v>958</v>
      </c>
      <c r="E6" s="76" t="s">
        <v>1144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1145</v>
      </c>
      <c r="M6" s="80" t="s">
        <v>576</v>
      </c>
      <c r="N6" s="81" t="s">
        <v>952</v>
      </c>
      <c r="O6" s="158" t="s">
        <v>995</v>
      </c>
      <c r="P6" s="133" t="s">
        <v>1146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1147</v>
      </c>
      <c r="C2" s="121" t="s">
        <v>942</v>
      </c>
      <c r="D2" s="76" t="s">
        <v>944</v>
      </c>
      <c r="E2" s="76" t="s">
        <v>1148</v>
      </c>
      <c r="F2" s="99" t="s">
        <v>1149</v>
      </c>
      <c r="G2" s="76" t="s">
        <v>1150</v>
      </c>
      <c r="H2" s="76" t="s">
        <v>1151</v>
      </c>
      <c r="I2" s="76" t="s">
        <v>1152</v>
      </c>
      <c r="J2" s="76" t="s">
        <v>1153</v>
      </c>
      <c r="K2" s="78" t="s">
        <v>1154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>
        <f>IF(SP_SUL!B41="","*",SP_SUL!B41)</f>
        <v>46084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2026-03-02T16:15:36Z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