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16" documentId="120_S{118792C3-22EF-5104-A093-F22BFE3913F3}" xr6:coauthVersionLast="47" xr6:coauthVersionMax="47" xr10:uidLastSave="{3A178B2D-C3DC-44CA-9123-0B11B8C5D83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0" i="1" l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N149" i="1" a="1"/>
  <c r="N149" i="1" s="1"/>
  <c r="M149" i="1" a="1"/>
  <c r="M149" i="1" s="1"/>
  <c r="G151" i="1"/>
  <c r="G150" i="1"/>
  <c r="G149" i="1"/>
  <c r="M147" i="1" a="1"/>
  <c r="M147" i="1" s="1"/>
  <c r="N146" i="1" a="1"/>
  <c r="N146" i="1" s="1"/>
  <c r="M146" i="1" a="1"/>
  <c r="M146" i="1" s="1"/>
  <c r="AK140" i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G104" i="12"/>
  <c r="H104" i="12"/>
  <c r="I104" i="12"/>
  <c r="J104" i="12"/>
  <c r="K104" i="12"/>
  <c r="B105" i="12"/>
  <c r="C105" i="12"/>
  <c r="D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G137" i="12"/>
  <c r="H137" i="12"/>
  <c r="I137" i="12"/>
  <c r="J137" i="12"/>
  <c r="K137" i="12"/>
  <c r="B138" i="12"/>
  <c r="C138" i="12"/>
  <c r="D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H139" i="1" a="1"/>
  <c r="H139" i="1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H132" i="1" a="1"/>
  <c r="H132" i="1" s="1"/>
  <c r="H131" i="1" a="1"/>
  <c r="H131" i="1" s="1"/>
  <c r="I136" i="15" s="1"/>
  <c r="H130" i="1" a="1"/>
  <c r="H130" i="1" s="1"/>
  <c r="H129" i="1" a="1"/>
  <c r="H129" i="1" s="1"/>
  <c r="N137" i="1" a="1"/>
  <c r="N137" i="1" s="1"/>
  <c r="M137" i="1" a="1"/>
  <c r="M137" i="1" s="1"/>
  <c r="G137" i="1"/>
  <c r="N139" i="1" a="1"/>
  <c r="N139" i="1" s="1"/>
  <c r="M139" i="1" a="1"/>
  <c r="M139" i="1" s="1"/>
  <c r="G139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F152" i="12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8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F154" i="12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F155" i="12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F160" i="12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K171" i="15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73" i="15" l="1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F157" i="12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F163" i="12"/>
  <c r="K163" i="15"/>
  <c r="F162" i="12"/>
  <c r="K162" i="15"/>
  <c r="F159" i="12"/>
  <c r="K159" i="15"/>
  <c r="F156" i="12"/>
  <c r="K156" i="15"/>
  <c r="F153" i="12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F120" i="12"/>
  <c r="F113" i="12"/>
  <c r="K113" i="15"/>
  <c r="L118" i="15"/>
  <c r="L107" i="15"/>
  <c r="L117" i="15"/>
  <c r="L105" i="15"/>
  <c r="E113" i="15"/>
  <c r="D113" i="15"/>
  <c r="E107" i="15"/>
  <c r="D107" i="15"/>
  <c r="F107" i="12"/>
  <c r="E104" i="15"/>
  <c r="D104" i="15"/>
  <c r="F104" i="12"/>
  <c r="D105" i="15"/>
  <c r="E105" i="15"/>
  <c r="D109" i="15"/>
  <c r="E109" i="15"/>
  <c r="E114" i="15"/>
  <c r="D114" i="15"/>
  <c r="E105" i="12"/>
  <c r="I105" i="15"/>
  <c r="E121" i="12"/>
  <c r="I121" i="15"/>
  <c r="L114" i="15"/>
  <c r="E104" i="12"/>
  <c r="I104" i="15"/>
  <c r="E107" i="12"/>
  <c r="I107" i="15"/>
  <c r="E123" i="12"/>
  <c r="I123" i="15"/>
  <c r="L123" i="15"/>
  <c r="L136" i="15"/>
  <c r="L134" i="15"/>
  <c r="E135" i="12"/>
  <c r="I135" i="15"/>
  <c r="E137" i="12"/>
  <c r="I137" i="15"/>
  <c r="L131" i="15"/>
  <c r="L138" i="15"/>
  <c r="E138" i="12"/>
  <c r="I138" i="15"/>
  <c r="E135" i="15"/>
  <c r="D135" i="15"/>
  <c r="L135" i="15"/>
  <c r="F133" i="12"/>
  <c r="K133" i="15"/>
  <c r="L139" i="15"/>
  <c r="L133" i="15"/>
  <c r="D139" i="15"/>
  <c r="E139" i="15"/>
  <c r="D137" i="15"/>
  <c r="E137" i="15"/>
  <c r="D138" i="15"/>
  <c r="E138" i="15"/>
  <c r="E136" i="12"/>
  <c r="E139" i="12"/>
  <c r="E133" i="12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F256" i="12"/>
  <c r="G260" i="10"/>
  <c r="D259" i="10"/>
  <c r="C259" i="10"/>
  <c r="AN252" i="1"/>
  <c r="AM252" i="1"/>
  <c r="F255" i="12"/>
  <c r="G259" i="10"/>
  <c r="D258" i="10"/>
  <c r="C258" i="10"/>
  <c r="AN251" i="1"/>
  <c r="AM251" i="1"/>
  <c r="F254" i="12"/>
  <c r="G258" i="10"/>
  <c r="D257" i="10"/>
  <c r="C257" i="10"/>
  <c r="AN250" i="1"/>
  <c r="F253" i="12"/>
  <c r="G257" i="10"/>
  <c r="D256" i="10"/>
  <c r="C256" i="10"/>
  <c r="AN249" i="1"/>
  <c r="F252" i="12"/>
  <c r="G256" i="10"/>
  <c r="D255" i="10"/>
  <c r="C255" i="10"/>
  <c r="AN248" i="1"/>
  <c r="AM248" i="1"/>
  <c r="F251" i="12"/>
  <c r="G255" i="10"/>
  <c r="D254" i="10"/>
  <c r="C254" i="10"/>
  <c r="AN247" i="1"/>
  <c r="F250" i="12"/>
  <c r="G254" i="10"/>
  <c r="D253" i="10"/>
  <c r="C253" i="10"/>
  <c r="AN246" i="1"/>
  <c r="F249" i="12"/>
  <c r="G253" i="10"/>
  <c r="D252" i="10"/>
  <c r="C252" i="10"/>
  <c r="AN245" i="1"/>
  <c r="AM245" i="1"/>
  <c r="F248" i="12"/>
  <c r="G252" i="10"/>
  <c r="D251" i="10"/>
  <c r="C251" i="10"/>
  <c r="AN244" i="1"/>
  <c r="F247" i="12"/>
  <c r="G251" i="10"/>
  <c r="D250" i="10"/>
  <c r="C250" i="10"/>
  <c r="AN243" i="1"/>
  <c r="AM243" i="1"/>
  <c r="F246" i="12"/>
  <c r="G250" i="10"/>
  <c r="D249" i="10"/>
  <c r="C249" i="10"/>
  <c r="AN242" i="1"/>
  <c r="AM242" i="1"/>
  <c r="F245" i="12"/>
  <c r="G249" i="10"/>
  <c r="D248" i="10"/>
  <c r="C248" i="10"/>
  <c r="AN241" i="1"/>
  <c r="AM241" i="1"/>
  <c r="F244" i="12"/>
  <c r="G248" i="10"/>
  <c r="BC240" i="1" a="1"/>
  <c r="BC240" i="1" s="1"/>
  <c r="M247" i="10"/>
  <c r="D247" i="10"/>
  <c r="C247" i="10"/>
  <c r="AN240" i="1"/>
  <c r="AM240" i="1"/>
  <c r="F243" i="12"/>
  <c r="G247" i="10"/>
  <c r="D246" i="10"/>
  <c r="C246" i="10"/>
  <c r="AN239" i="1"/>
  <c r="AM239" i="1"/>
  <c r="F242" i="12"/>
  <c r="G246" i="10"/>
  <c r="D245" i="10"/>
  <c r="C245" i="10"/>
  <c r="AN238" i="1"/>
  <c r="AM238" i="1"/>
  <c r="F241" i="12"/>
  <c r="G245" i="10"/>
  <c r="D244" i="10"/>
  <c r="C244" i="10"/>
  <c r="AN237" i="1"/>
  <c r="F240" i="12"/>
  <c r="G244" i="10"/>
  <c r="D243" i="10"/>
  <c r="C243" i="10"/>
  <c r="AN236" i="1"/>
  <c r="AM236" i="1"/>
  <c r="F239" i="12"/>
  <c r="G243" i="10"/>
  <c r="D242" i="10"/>
  <c r="C242" i="10"/>
  <c r="AN235" i="1"/>
  <c r="AM235" i="1"/>
  <c r="F238" i="12"/>
  <c r="G242" i="10"/>
  <c r="D241" i="10"/>
  <c r="C241" i="10"/>
  <c r="AN234" i="1"/>
  <c r="AM234" i="1"/>
  <c r="F237" i="12"/>
  <c r="G241" i="10"/>
  <c r="D240" i="10"/>
  <c r="C240" i="10"/>
  <c r="AN233" i="1"/>
  <c r="AM233" i="1"/>
  <c r="F236" i="12"/>
  <c r="G240" i="10"/>
  <c r="D239" i="10"/>
  <c r="C239" i="10"/>
  <c r="AN232" i="1"/>
  <c r="AM232" i="1"/>
  <c r="F235" i="12"/>
  <c r="G239" i="10"/>
  <c r="BC231" i="1" a="1"/>
  <c r="BC231" i="1" s="1"/>
  <c r="M238" i="10"/>
  <c r="D238" i="10"/>
  <c r="C238" i="10"/>
  <c r="AN231" i="1"/>
  <c r="AM231" i="1"/>
  <c r="F234" i="12"/>
  <c r="G238" i="10"/>
  <c r="D237" i="10"/>
  <c r="C237" i="10"/>
  <c r="AN230" i="1"/>
  <c r="AM230" i="1"/>
  <c r="F233" i="12"/>
  <c r="G237" i="10"/>
  <c r="D236" i="10"/>
  <c r="C236" i="10"/>
  <c r="AN229" i="1"/>
  <c r="AM229" i="1"/>
  <c r="F232" i="12"/>
  <c r="G236" i="10"/>
  <c r="BC228" i="1" a="1"/>
  <c r="BC228" i="1" s="1"/>
  <c r="M235" i="10"/>
  <c r="D235" i="10"/>
  <c r="C235" i="10"/>
  <c r="AN228" i="1"/>
  <c r="AM228" i="1"/>
  <c r="F231" i="12"/>
  <c r="G235" i="10"/>
  <c r="D234" i="10"/>
  <c r="C234" i="10"/>
  <c r="AN227" i="1"/>
  <c r="AM227" i="1"/>
  <c r="F230" i="12"/>
  <c r="G234" i="10"/>
  <c r="D233" i="10"/>
  <c r="C233" i="10"/>
  <c r="AN226" i="1"/>
  <c r="AM226" i="1"/>
  <c r="F229" i="12"/>
  <c r="G233" i="10"/>
  <c r="D232" i="10"/>
  <c r="C232" i="10"/>
  <c r="AN225" i="1"/>
  <c r="AM225" i="1"/>
  <c r="F228" i="12"/>
  <c r="G232" i="10"/>
  <c r="D231" i="10"/>
  <c r="C231" i="10"/>
  <c r="AN224" i="1"/>
  <c r="AM224" i="1"/>
  <c r="F227" i="12"/>
  <c r="G231" i="10"/>
  <c r="D230" i="10"/>
  <c r="C230" i="10"/>
  <c r="AN223" i="1"/>
  <c r="AM223" i="1"/>
  <c r="F226" i="12"/>
  <c r="G230" i="10"/>
  <c r="D229" i="10"/>
  <c r="C229" i="10"/>
  <c r="AN222" i="1"/>
  <c r="AM222" i="1"/>
  <c r="F225" i="12"/>
  <c r="G229" i="10"/>
  <c r="D228" i="10"/>
  <c r="C228" i="10"/>
  <c r="AN221" i="1"/>
  <c r="AM221" i="1"/>
  <c r="F224" i="12"/>
  <c r="G228" i="10"/>
  <c r="D227" i="10"/>
  <c r="C227" i="10"/>
  <c r="AN220" i="1"/>
  <c r="AM220" i="1"/>
  <c r="F223" i="12"/>
  <c r="G227" i="10"/>
  <c r="BC219" i="1" a="1"/>
  <c r="BC219" i="1" s="1"/>
  <c r="M226" i="10"/>
  <c r="D226" i="10"/>
  <c r="C226" i="10"/>
  <c r="AN219" i="1"/>
  <c r="AM219" i="1"/>
  <c r="F222" i="12"/>
  <c r="G226" i="10"/>
  <c r="D225" i="10"/>
  <c r="C225" i="10"/>
  <c r="AN218" i="1"/>
  <c r="AM218" i="1"/>
  <c r="F221" i="12"/>
  <c r="G225" i="10"/>
  <c r="D224" i="10"/>
  <c r="C224" i="10"/>
  <c r="AM217" i="1"/>
  <c r="F220" i="12"/>
  <c r="G224" i="10"/>
  <c r="BD216" i="1" a="1"/>
  <c r="BD216" i="1" s="1"/>
  <c r="M223" i="10"/>
  <c r="D223" i="10"/>
  <c r="C223" i="10"/>
  <c r="AN216" i="1"/>
  <c r="AM216" i="1"/>
  <c r="F219" i="12"/>
  <c r="G223" i="10"/>
  <c r="BC215" i="1" a="1"/>
  <c r="BC215" i="1" s="1"/>
  <c r="M222" i="10"/>
  <c r="D222" i="10"/>
  <c r="C222" i="10"/>
  <c r="AM215" i="1"/>
  <c r="F218" i="12"/>
  <c r="G222" i="10"/>
  <c r="D221" i="10"/>
  <c r="C221" i="10"/>
  <c r="AN214" i="1"/>
  <c r="AM214" i="1"/>
  <c r="F217" i="12"/>
  <c r="G221" i="10"/>
  <c r="D220" i="10"/>
  <c r="C220" i="10"/>
  <c r="AN213" i="1"/>
  <c r="F216" i="12"/>
  <c r="G220" i="10"/>
  <c r="BD212" i="1" a="1"/>
  <c r="BD212" i="1" s="1"/>
  <c r="M219" i="10"/>
  <c r="D219" i="10"/>
  <c r="C219" i="10"/>
  <c r="AM212" i="1"/>
  <c r="F215" i="12"/>
  <c r="G219" i="10"/>
  <c r="D218" i="10"/>
  <c r="C218" i="10"/>
  <c r="AM211" i="1"/>
  <c r="F214" i="12"/>
  <c r="G218" i="10"/>
  <c r="D217" i="10"/>
  <c r="C217" i="10"/>
  <c r="AN210" i="1"/>
  <c r="AM210" i="1"/>
  <c r="F213" i="12"/>
  <c r="G217" i="10"/>
  <c r="D216" i="10"/>
  <c r="C216" i="10"/>
  <c r="AM209" i="1"/>
  <c r="F212" i="12"/>
  <c r="G216" i="10"/>
  <c r="D215" i="10"/>
  <c r="C215" i="10"/>
  <c r="AN208" i="1"/>
  <c r="AM208" i="1"/>
  <c r="F211" i="12"/>
  <c r="G215" i="10"/>
  <c r="D214" i="10"/>
  <c r="C214" i="10"/>
  <c r="AN207" i="1"/>
  <c r="AM207" i="1"/>
  <c r="F210" i="12"/>
  <c r="G214" i="10"/>
  <c r="D213" i="10"/>
  <c r="C213" i="10"/>
  <c r="AN206" i="1"/>
  <c r="AM206" i="1"/>
  <c r="F209" i="12"/>
  <c r="G213" i="10"/>
  <c r="D212" i="10"/>
  <c r="C212" i="10"/>
  <c r="AN205" i="1"/>
  <c r="AM205" i="1"/>
  <c r="F208" i="12"/>
  <c r="G212" i="10"/>
  <c r="D211" i="10"/>
  <c r="C211" i="10"/>
  <c r="AN204" i="1"/>
  <c r="AM204" i="1"/>
  <c r="F207" i="12"/>
  <c r="G211" i="10"/>
  <c r="BD203" i="1" a="1"/>
  <c r="BD203" i="1" s="1"/>
  <c r="M210" i="10"/>
  <c r="D210" i="10"/>
  <c r="C210" i="10"/>
  <c r="AN203" i="1"/>
  <c r="AM203" i="1"/>
  <c r="F206" i="12"/>
  <c r="G210" i="10"/>
  <c r="D209" i="10"/>
  <c r="C209" i="10"/>
  <c r="AN202" i="1"/>
  <c r="AM202" i="1"/>
  <c r="F205" i="12"/>
  <c r="G209" i="10"/>
  <c r="D208" i="10"/>
  <c r="C208" i="10"/>
  <c r="AN201" i="1"/>
  <c r="AM201" i="1"/>
  <c r="F204" i="12"/>
  <c r="G208" i="10"/>
  <c r="BD200" i="1" a="1"/>
  <c r="BD200" i="1" s="1"/>
  <c r="M207" i="10"/>
  <c r="D207" i="10"/>
  <c r="C207" i="10"/>
  <c r="AM200" i="1"/>
  <c r="F203" i="12"/>
  <c r="G207" i="10"/>
  <c r="D206" i="10"/>
  <c r="C206" i="10"/>
  <c r="AN199" i="1"/>
  <c r="AM199" i="1"/>
  <c r="F202" i="12"/>
  <c r="G206" i="10"/>
  <c r="D205" i="10"/>
  <c r="C205" i="10"/>
  <c r="AN198" i="1"/>
  <c r="AM198" i="1"/>
  <c r="F201" i="12"/>
  <c r="G205" i="10"/>
  <c r="D204" i="10"/>
  <c r="C204" i="10"/>
  <c r="AM197" i="1"/>
  <c r="F200" i="12"/>
  <c r="G204" i="10"/>
  <c r="D203" i="10"/>
  <c r="C203" i="10"/>
  <c r="AN196" i="1"/>
  <c r="AM196" i="1"/>
  <c r="F199" i="12"/>
  <c r="G203" i="10"/>
  <c r="D202" i="10"/>
  <c r="C202" i="10"/>
  <c r="AN195" i="1"/>
  <c r="AM195" i="1"/>
  <c r="F198" i="12"/>
  <c r="G202" i="10"/>
  <c r="D201" i="10"/>
  <c r="C201" i="10"/>
  <c r="AM194" i="1"/>
  <c r="F197" i="12"/>
  <c r="G201" i="10"/>
  <c r="D200" i="10"/>
  <c r="C200" i="10"/>
  <c r="AN193" i="1"/>
  <c r="AM193" i="1"/>
  <c r="F196" i="12"/>
  <c r="G200" i="10"/>
  <c r="D199" i="10"/>
  <c r="C199" i="10"/>
  <c r="AN192" i="1"/>
  <c r="AM192" i="1"/>
  <c r="F195" i="12"/>
  <c r="G199" i="10"/>
  <c r="D198" i="10"/>
  <c r="C198" i="10"/>
  <c r="AM191" i="1"/>
  <c r="F194" i="12"/>
  <c r="G198" i="10"/>
  <c r="D197" i="10"/>
  <c r="C197" i="10"/>
  <c r="AN190" i="1"/>
  <c r="AM190" i="1"/>
  <c r="F193" i="12"/>
  <c r="G197" i="10"/>
  <c r="D196" i="10"/>
  <c r="C196" i="10"/>
  <c r="AN189" i="1"/>
  <c r="AM189" i="1"/>
  <c r="F192" i="12"/>
  <c r="G196" i="10"/>
  <c r="D195" i="10"/>
  <c r="C195" i="10"/>
  <c r="AM188" i="1"/>
  <c r="F191" i="12"/>
  <c r="G195" i="10"/>
  <c r="D194" i="10"/>
  <c r="C194" i="10"/>
  <c r="AN187" i="1"/>
  <c r="AM187" i="1"/>
  <c r="F190" i="12"/>
  <c r="G194" i="10"/>
  <c r="D193" i="10"/>
  <c r="C193" i="10"/>
  <c r="AN186" i="1"/>
  <c r="AM186" i="1"/>
  <c r="N131" i="10" s="1"/>
  <c r="F189" i="12"/>
  <c r="G193" i="10"/>
  <c r="D192" i="10"/>
  <c r="C192" i="10"/>
  <c r="AM185" i="1"/>
  <c r="F188" i="12"/>
  <c r="G192" i="10"/>
  <c r="D191" i="10"/>
  <c r="C191" i="10"/>
  <c r="AN184" i="1"/>
  <c r="AM184" i="1"/>
  <c r="N129" i="10" s="1"/>
  <c r="F187" i="12"/>
  <c r="G191" i="10"/>
  <c r="D190" i="10"/>
  <c r="C190" i="10"/>
  <c r="AN183" i="1"/>
  <c r="AM183" i="1"/>
  <c r="L128" i="10" s="1"/>
  <c r="F186" i="12"/>
  <c r="G190" i="10"/>
  <c r="D189" i="10"/>
  <c r="C189" i="10"/>
  <c r="AM182" i="1"/>
  <c r="F185" i="12"/>
  <c r="G189" i="10"/>
  <c r="D188" i="10"/>
  <c r="C188" i="10"/>
  <c r="AN181" i="1"/>
  <c r="AM181" i="1"/>
  <c r="F184" i="12"/>
  <c r="G188" i="10"/>
  <c r="D187" i="10"/>
  <c r="C187" i="10"/>
  <c r="AN180" i="1"/>
  <c r="AM180" i="1"/>
  <c r="N125" i="10" s="1"/>
  <c r="F183" i="12"/>
  <c r="G187" i="10"/>
  <c r="D186" i="10"/>
  <c r="C186" i="10"/>
  <c r="AM179" i="1"/>
  <c r="F182" i="12"/>
  <c r="G186" i="10"/>
  <c r="D185" i="10"/>
  <c r="C185" i="10"/>
  <c r="AN178" i="1"/>
  <c r="AM178" i="1"/>
  <c r="N123" i="10" s="1"/>
  <c r="F181" i="12"/>
  <c r="G185" i="10"/>
  <c r="D184" i="10"/>
  <c r="C184" i="10"/>
  <c r="AN177" i="1"/>
  <c r="AM177" i="1"/>
  <c r="L122" i="10" s="1"/>
  <c r="F180" i="12"/>
  <c r="G184" i="10"/>
  <c r="D183" i="10"/>
  <c r="C183" i="10"/>
  <c r="AM176" i="1"/>
  <c r="F179" i="12"/>
  <c r="G183" i="10"/>
  <c r="D182" i="10"/>
  <c r="C182" i="10"/>
  <c r="AN175" i="1"/>
  <c r="AM175" i="1"/>
  <c r="L120" i="10" s="1"/>
  <c r="F178" i="12"/>
  <c r="G182" i="10"/>
  <c r="D181" i="10"/>
  <c r="C181" i="10"/>
  <c r="AN174" i="1"/>
  <c r="AM174" i="1"/>
  <c r="F177" i="12"/>
  <c r="G181" i="10"/>
  <c r="D180" i="10"/>
  <c r="C180" i="10"/>
  <c r="AM173" i="1"/>
  <c r="L118" i="10" s="1"/>
  <c r="F176" i="12"/>
  <c r="G180" i="10"/>
  <c r="D179" i="10"/>
  <c r="C179" i="10"/>
  <c r="AN172" i="1"/>
  <c r="AM172" i="1"/>
  <c r="L117" i="10" s="1"/>
  <c r="F175" i="12"/>
  <c r="G179" i="10"/>
  <c r="D178" i="10"/>
  <c r="C178" i="10"/>
  <c r="AN171" i="1"/>
  <c r="AM171" i="1"/>
  <c r="N116" i="10" s="1"/>
  <c r="F174" i="12"/>
  <c r="G178" i="10"/>
  <c r="D177" i="10"/>
  <c r="C177" i="10"/>
  <c r="AM170" i="1"/>
  <c r="L115" i="10" s="1"/>
  <c r="F173" i="12"/>
  <c r="G177" i="10"/>
  <c r="D176" i="10"/>
  <c r="C176" i="10"/>
  <c r="AM169" i="1"/>
  <c r="F172" i="12"/>
  <c r="G176" i="10"/>
  <c r="BD168" i="1" a="1"/>
  <c r="BD168" i="1" s="1"/>
  <c r="M175" i="10"/>
  <c r="D175" i="10"/>
  <c r="C175" i="10"/>
  <c r="AN168" i="1"/>
  <c r="AM168" i="1"/>
  <c r="F171" i="12"/>
  <c r="G175" i="10"/>
  <c r="BC167" i="1" a="1"/>
  <c r="BC167" i="1" s="1"/>
  <c r="M174" i="10"/>
  <c r="D174" i="10"/>
  <c r="C174" i="10"/>
  <c r="AN167" i="1"/>
  <c r="F170" i="12"/>
  <c r="G174" i="10"/>
  <c r="D173" i="10"/>
  <c r="C173" i="10"/>
  <c r="AM166" i="1"/>
  <c r="N111" i="10" s="1"/>
  <c r="F169" i="12"/>
  <c r="G173" i="10"/>
  <c r="D172" i="10"/>
  <c r="C172" i="10"/>
  <c r="AN165" i="1"/>
  <c r="AM165" i="1"/>
  <c r="F168" i="12"/>
  <c r="G172" i="10"/>
  <c r="BC164" i="1" a="1"/>
  <c r="BC164" i="1" s="1"/>
  <c r="M171" i="10"/>
  <c r="D171" i="10"/>
  <c r="C171" i="10"/>
  <c r="AN164" i="1"/>
  <c r="F167" i="12"/>
  <c r="G171" i="10"/>
  <c r="D170" i="10"/>
  <c r="C170" i="10"/>
  <c r="AM163" i="1"/>
  <c r="L108" i="10" s="1"/>
  <c r="F166" i="12"/>
  <c r="G170" i="10"/>
  <c r="D169" i="10"/>
  <c r="C169" i="10"/>
  <c r="AN162" i="1"/>
  <c r="AM162" i="1"/>
  <c r="F165" i="12"/>
  <c r="G169" i="10"/>
  <c r="BC161" i="1" a="1"/>
  <c r="BC161" i="1" s="1"/>
  <c r="M168" i="10"/>
  <c r="D168" i="10"/>
  <c r="C168" i="10"/>
  <c r="AN161" i="1"/>
  <c r="AM161" i="1"/>
  <c r="N106" i="10" s="1"/>
  <c r="F164" i="12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<sst xmlns="http://schemas.openxmlformats.org/spreadsheetml/2006/main" count="5069" uniqueCount="1303">
  <si>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</si>
  <si>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</si>
  <si>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</si>
  <si>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</si>
  <si>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</si>
  <si>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</si>
  <si>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</si>
  <si>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</si>
  <si>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</si>
  <si>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</si>
  <si>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</si>
  <si>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</si>
  <si>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</si>
  <si>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</si>
  <si>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</si>
  <si>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</si>
  <si>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</si>
  <si>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</si>
  <si>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</si>
  <si>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</si>
  <si>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</si>
  <si>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</si>
  <si>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</si>
  <si>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</si>
  <si>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</si>
  <si>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</si>
  <si>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</si>
  <si>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</si>
  <si>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</si>
  <si>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</si>
  <si>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</si>
  <si>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</si>
  <si>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</si>
  <si>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</si>
  <si>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</si>
  <si>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</si>
  <si>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</si>
  <si>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</si>
  <si>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</si>
  <si>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</si>
  <si>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</si>
  <si>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</si>
  <si>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</si>
  <si>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</si>
  <si>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</si>
  <si>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</si>
  <si>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</si>
  <si>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</si>
  <si>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</si>
  <si>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</si>
  <si>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</si>
  <si>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</si>
  <si>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</si>
  <si>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</si>
  <si>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</si>
  <si>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</si>
  <si>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</si>
  <si>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</si>
  <si>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</si>
  <si>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</si>
  <si>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</si>
  <si>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</si>
  <si>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</si>
  <si>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</si>
  <si>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</si>
  <si>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</si>
  <si>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</si>
  <si>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</si>
  <si>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</si>
  <si>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</si>
  <si>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</si>
  <si>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</si>
  <si>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</si>
  <si>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</si>
  <si>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</si>
  <si>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</si>
  <si>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</si>
  <si>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</si>
  <si>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</si>
  <si>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</si>
  <si>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</si>
  <si>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</si>
  <si>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</si>
  <si>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</si>
  <si>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</si>
  <si>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</si>
  <si>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</si>
  <si>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</si>
  <si>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</si>
  <si>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</si>
  <si>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</si>
  <si>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</si>
  <si>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</si>
  <si>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</si>
  <si>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</si>
  <si>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</si>
  <si>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</si>
  <si>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</si>
  <si>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</si>
  <si>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</si>
  <si>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</si>
  <si>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</si>
  <si>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</si>
  <si>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</si>
  <si>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</si>
  <si>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</si>
  <si>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</si>
  <si>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</si>
  <si>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</si>
  <si>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</si>
  <si>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</si>
  <si>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</si>
  <si>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</si>
  <si>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</si>
  <si>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</si>
  <si>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</si>
  <si>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</si>
  <si>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</si>
  <si>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</si>
  <si>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</si>
  <si>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</si>
  <si>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</si>
  <si>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</si>
  <si>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</si>
  <si>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</si>
  <si>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</si>
  <si>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</si>
  <si>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</si>
  <si>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</si>
  <si>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</si>
  <si>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</si>
  <si>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</si>
  <si>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</si>
  <si>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</si>
  <si>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</si>
  <si>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</si>
  <si>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</si>
  <si>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</si>
  <si>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</si>
  <si>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</si>
  <si>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</si>
  <si>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</si>
  <si>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</si>
  <si>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</si>
  <si>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</si>
  <si>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</si>
  <si>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</si>
  <si>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</si>
  <si>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</si>
  <si>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</si>
  <si>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</si>
  <si>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</si>
  <si>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</si>
  <si>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</si>
  <si>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</si>
  <si>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</si>
  <si>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</si>
  <si>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</si>
  <si>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</si>
  <si>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</si>
  <si>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</si>
  <si>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</si>
  <si>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</si>
  <si>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</si>
  <si>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</si>
  <si>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</si>
  <si>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</si>
  <si>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</si>
  <si>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</si>
  <si>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</si>
  <si>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</si>
  <si>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</si>
  <si>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</si>
  <si>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</si>
  <si>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</si>
  <si>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</si>
  <si>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</si>
  <si>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</si>
  <si>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</si>
  <si>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</si>
  <si>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</si>
  <si>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</si>
  <si>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</si>
  <si>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</si>
  <si>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</si>
  <si>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</si>
  <si>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</si>
  <si>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</si>
  <si>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</si>
  <si>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</si>
  <si>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</si>
  <si>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</si>
  <si>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</si>
  <si>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</si>
  <si>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</si>
  <si>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</si>
  <si>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</si>
  <si>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</si>
  <si>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</si>
  <si>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</si>
  <si>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</si>
  <si>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</si>
  <si>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</si>
  <si>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</si>
  <si>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</si>
  <si>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</si>
  <si>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</si>
  <si>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</si>
  <si>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</si>
  <si>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</si>
  <si>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</si>
  <si>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</si>
  <si>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</si>
  <si>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</si>
  <si>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</si>
  <si>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</si>
  <si>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</si>
  <si>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</si>
  <si>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</si>
  <si>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</si>
  <si>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</si>
  <si>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</si>
  <si>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</si>
  <si>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</si>
  <si>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</si>
  <si>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</si>
  <si>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</si>
  <si>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</si>
  <si>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</si>
  <si>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</si>
  <si>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</si>
  <si>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</si>
  <si>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</si>
  <si>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</si>
  <si>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</si>
  <si>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</si>
  <si>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</si>
  <si>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</si>
  <si>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</si>
  <si>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</si>
  <si>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</si>
  <si>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</si>
  <si>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</si>
  <si>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</si>
  <si>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</si>
  <si>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</si>
  <si>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</si>
  <si>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</si>
  <si>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</si>
  <si>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</si>
  <si>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</si>
  <si>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</si>
  <si>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</si>
  <si>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</si>
  <si>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</si>
  <si>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</si>
  <si>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</si>
  <si>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</si>
  <si>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</si>
  <si>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</si>
  <si>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</si>
  <si>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</si>
  <si>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</si>
  <si>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</si>
  <si>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</si>
  <si>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</si>
  <si>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</si>
  <si>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</si>
  <si>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</si>
  <si>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</si>
  <si>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</si>
  <si>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</si>
  <si>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</si>
  <si>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</si>
  <si>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</si>
  <si>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</si>
  <si>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</si>
  <si>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</si>
  <si>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</si>
  <si>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</si>
  <si>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</si>
  <si>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</si>
  <si>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</si>
  <si>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</si>
  <si>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</si>
  <si>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</si>
  <si>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</si>
  <si>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</si>
  <si>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</si>
  <si>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</si>
  <si>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</si>
  <si>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</si>
  <si>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</si>
  <si>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</si>
  <si>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</si>
  <si>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</si>
  <si>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</si>
  <si>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</si>
  <si>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</si>
  <si>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</si>
  <si>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</si>
  <si>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</si>
  <si>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</si>
  <si>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</si>
  <si>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</si>
  <si>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</si>
  <si>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</si>
  <si>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</si>
  <si>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</si>
  <si>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</si>
  <si>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</si>
  <si>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</si>
  <si>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</si>
  <si>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</si>
  <si>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</si>
  <si>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</si>
  <si>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</si>
  <si>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</si>
  <si>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</si>
  <si>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</si>
  <si>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</si>
  <si>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</si>
  <si>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</si>
  <si>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</si>
  <si>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</si>
  <si>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</si>
  <si>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</si>
  <si>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</si>
  <si>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</si>
  <si>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</si>
  <si>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</si>
  <si>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</si>
  <si>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</si>
  <si>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</si>
  <si>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</si>
  <si>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</si>
  <si>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</si>
  <si>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</si>
  <si>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</si>
  <si>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</si>
  <si>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</si>
  <si>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</si>
  <si>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</si>
  <si>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</si>
  <si>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</si>
  <si>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</si>
  <si>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</si>
  <si>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</si>
  <si>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</si>
  <si>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</si>
  <si>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</si>
  <si>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</si>
  <si>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</si>
  <si>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</si>
  <si>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</si>
  <si>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</si>
  <si>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</si>
  <si>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</si>
  <si>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</si>
  <si>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</si>
  <si>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</si>
  <si>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</si>
  <si>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</si>
  <si>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</si>
  <si>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</si>
  <si>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</si>
  <si>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</si>
  <si>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</si>
  <si>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</si>
  <si>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</si>
  <si>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</si>
  <si>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</si>
  <si>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</si>
  <si>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</si>
  <si>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</si>
  <si>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</si>
  <si>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</si>
  <si>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</si>
  <si>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</si>
  <si>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</si>
  <si>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</si>
  <si>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</si>
  <si>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</si>
  <si>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</si>
  <si>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</si>
  <si>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</si>
  <si>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</si>
  <si>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</si>
  <si>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</si>
  <si>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</si>
  <si>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</si>
  <si>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</si>
  <si>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</si>
  <si>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</si>
  <si>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</si>
  <si>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</si>
  <si>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</si>
  <si>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</si>
  <si>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</si>
  <si>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</si>
  <si>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</si>
  <si>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</si>
  <si>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</si>
  <si>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</si>
  <si>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</si>
  <si>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</si>
  <si>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</si>
  <si>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</si>
  <si>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</si>
  <si>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</si>
  <si>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</si>
  <si>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</si>
  <si>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</si>
  <si>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</si>
  <si>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</si>
  <si>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</si>
  <si>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</si>
  <si>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</si>
  <si>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</si>
  <si>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</si>
  <si>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</si>
  <si>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</si>
  <si>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</si>
  <si>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</si>
  <si>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</si>
  <si>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</si>
  <si>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</si>
  <si>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</si>
  <si>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</si>
  <si>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</si>
  <si>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</si>
  <si>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</si>
  <si>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</si>
  <si>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</si>
  <si>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</si>
  <si>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</si>
  <si>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</si>
  <si>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</si>
  <si>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</si>
  <si>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</si>
  <si>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</si>
  <si>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</si>
  <si>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</si>
  <si>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</si>
  <si>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</si>
  <si>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</si>
  <si>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</si>
  <si>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</si>
  <si>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</si>
  <si>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</si>
  <si>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</si>
  <si>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</si>
  <si>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</si>
  <si>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</si>
  <si>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</si>
  <si>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</si>
  <si>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</si>
  <si>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</si>
  <si>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</si>
  <si>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</si>
  <si>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</si>
  <si>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</si>
  <si>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</si>
  <si>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</si>
  <si>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</si>
  <si>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</si>
  <si>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</si>
  <si>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</si>
  <si>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</si>
  <si>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</si>
  <si>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</si>
  <si>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</si>
  <si>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</si>
  <si>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</si>
  <si>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</si>
  <si>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</si>
  <si>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</si>
  <si>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</si>
  <si>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</si>
  <si>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</si>
  <si>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</si>
  <si>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</si>
  <si>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</si>
  <si>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</si>
  <si>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</si>
  <si>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</si>
  <si>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</si>
  <si>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</si>
  <si>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</si>
  <si>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</si>
  <si>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</si>
  <si>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</si>
  <si>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</si>
  <si>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</si>
  <si>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</si>
  <si>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</si>
  <si>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</si>
  <si>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</si>
  <si>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</si>
  <si>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</si>
  <si>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</si>
  <si>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</si>
  <si>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</si>
  <si>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</si>
  <si>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</si>
  <si>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</si>
  <si>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</si>
  <si>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</si>
  <si>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</si>
  <si>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</si>
  <si>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</si>
  <si>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</si>
  <si>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</si>
  <si>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</si>
  <si>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</si>
  <si>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</si>
  <si>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</si>
  <si>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</si>
  <si>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</si>
  <si>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</si>
  <si>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</si>
  <si>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</si>
  <si>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</si>
  <si>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</si>
  <si>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</si>
  <si>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</si>
  <si>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</si>
  <si>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</si>
  <si>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</si>
  <si>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</si>
  <si>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</si>
  <si>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</si>
  <si>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</si>
  <si>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</si>
  <si>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</si>
  <si>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</si>
  <si>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</si>
  <si>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</si>
  <si>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</si>
  <si>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</si>
  <si>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</si>
  <si>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</si>
  <si>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</si>
  <si>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</si>
  <si>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</si>
  <si>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</si>
  <si>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</si>
  <si>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</si>
  <si>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</si>
  <si>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</si>
  <si>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</si>
  <si>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</si>
  <si>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</si>
  <si>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</si>
  <si>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</si>
  <si>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</si>
  <si>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</si>
  <si>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</si>
  <si>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</si>
  <si>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</si>
  <si>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</si>
  <si>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</si>
  <si>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</si>
  <si>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</si>
  <si>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</si>
  <si>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</si>
  <si>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</si>
  <si>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</si>
  <si>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</si>
  <si>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</si>
  <si>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</si>
  <si>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</si>
  <si>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</si>
  <si>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</si>
  <si>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</si>
  <si>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</si>
  <si>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</si>
  <si>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</si>
  <si>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</si>
  <si>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</si>
  <si>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</si>
  <si>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</si>
  <si>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</si>
  <si>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</si>
  <si>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</si>
  <si>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</si>
  <si>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</si>
  <si>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</si>
  <si>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</si>
  <si>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</si>
  <si>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</si>
  <si>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</si>
  <si>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</si>
  <si>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</si>
  <si>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</si>
  <si>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</si>
  <si>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</si>
  <si>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</si>
  <si>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</si>
  <si>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</si>
  <si>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</si>
  <si>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</si>
  <si>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</si>
  <si>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</si>
  <si>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</si>
  <si>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</si>
  <si>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</si>
  <si>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</si>
  <si>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</si>
  <si>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</si>
  <si>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</si>
  <si>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</si>
  <si>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</si>
  <si>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</si>
  <si>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</si>
  <si>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</si>
  <si>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</si>
  <si>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</si>
  <si>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</si>
  <si>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</si>
  <si>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</si>
  <si>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</si>
  <si>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</si>
  <si>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</si>
  <si>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</si>
  <si>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</si>
  <si>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</si>
  <si>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</si>
  <si>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</si>
  <si>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</si>
  <si>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</si>
  <si>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</si>
  <si>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</si>
  <si>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</si>
  <si>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</si>
  <si>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</si>
  <si>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</si>
  <si>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</si>
  <si>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</si>
  <si>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</si>
  <si>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</si>
  <si>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</si>
  <si>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</si>
  <si>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</si>
  <si>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</si>
  <si>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</si>
  <si>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</si>
  <si>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</si>
  <si>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</si>
  <si>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</si>
  <si>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</si>
  <si>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</si>
  <si>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</si>
  <si>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</si>
  <si>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</si>
  <si>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</si>
  <si>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</si>
  <si>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</si>
  <si>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</si>
  <si>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</si>
  <si>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</si>
  <si>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</si>
  <si>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</si>
  <si>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</si>
  <si>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</si>
  <si>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</si>
  <si>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</si>
  <si>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</si>
  <si>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</si>
  <si>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</si>
  <si>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</si>
  <si>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</si>
  <si>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</si>
  <si>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</si>
  <si>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</si>
  <si>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</si>
  <si>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</si>
  <si>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</si>
  <si>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</si>
  <si>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</si>
  <si>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</si>
  <si>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</si>
  <si>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</si>
  <si>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</si>
  <si>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</si>
  <si>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</si>
  <si>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</si>
  <si>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</si>
  <si>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</si>
  <si>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</si>
  <si>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</si>
  <si>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</si>
  <si>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</si>
  <si>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</si>
  <si>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</si>
  <si>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</si>
  <si>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</si>
  <si>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</si>
  <si>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</si>
  <si>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</si>
  <si>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</si>
  <si>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</si>
  <si>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</si>
  <si>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</si>
  <si>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</si>
  <si>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</si>
  <si>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</si>
  <si>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</si>
  <si>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</si>
  <si>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</si>
  <si>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</si>
  <si>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</si>
  <si>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</si>
  <si>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</si>
  <si>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</si>
  <si>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</si>
  <si>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</si>
  <si>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</si>
  <si>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</si>
  <si>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</si>
  <si>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</si>
  <si>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</si>
  <si>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</si>
  <si>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</si>
  <si>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</si>
  <si>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</si>
  <si>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</si>
  <si>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</si>
  <si>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</si>
  <si>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</si>
  <si>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</si>
  <si>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</si>
  <si>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</si>
  <si>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</si>
  <si>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</si>
  <si>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</si>
  <si>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</si>
  <si>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</si>
  <si>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</si>
  <si>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</si>
  <si>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</si>
  <si>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</si>
  <si>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</si>
  <si>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</si>
  <si>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</si>
  <si>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</si>
  <si>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</si>
  <si>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</si>
  <si>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</si>
  <si>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</si>
  <si>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</si>
  <si>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</si>
  <si>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</si>
  <si>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</si>
  <si>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</si>
  <si>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</si>
  <si>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</si>
  <si>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</si>
  <si>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</si>
  <si>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</si>
  <si>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</si>
  <si>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</si>
  <si>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</si>
  <si>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</si>
  <si>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</si>
  <si>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</si>
  <si>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</si>
  <si>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</si>
  <si>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</si>
  <si>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</si>
  <si>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</si>
  <si>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</si>
  <si>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</si>
  <si>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</si>
  <si>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</si>
  <si>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</si>
  <si>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</si>
  <si>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</si>
  <si>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</si>
  <si>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</si>
  <si>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</si>
  <si>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</si>
  <si>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</si>
  <si>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</si>
  <si>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</si>
  <si>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</si>
  <si>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</si>
  <si>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</si>
  <si>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</si>
  <si>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</si>
  <si>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</si>
  <si>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</si>
  <si>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</si>
  <si>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</si>
  <si>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</si>
  <si>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</si>
  <si>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</si>
  <si>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</si>
  <si>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</si>
  <si>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</si>
  <si>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</si>
  <si>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</si>
  <si>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</si>
  <si>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</si>
  <si>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</si>
  <si>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</si>
  <si>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</si>
  <si>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</si>
  <si>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</si>
  <si>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</si>
  <si>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</si>
  <si>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</si>
  <si>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</si>
  <si>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</si>
  <si>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</si>
  <si>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</si>
  <si>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</si>
  <si>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</si>
  <si>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</si>
  <si>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</si>
  <si>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</si>
  <si>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</si>
  <si>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</si>
  <si>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</si>
  <si>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</si>
  <si>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</si>
  <si>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</si>
  <si>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</si>
  <si>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</si>
  <si>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</si>
  <si>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</si>
  <si>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</si>
  <si>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</si>
  <si>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</si>
  <si>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</si>
  <si>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</si>
  <si>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</si>
  <si>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</si>
  <si>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</si>
  <si>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</si>
  <si>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</si>
  <si>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</si>
  <si>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</si>
  <si>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</si>
  <si>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</si>
  <si>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</si>
  <si>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</si>
  <si>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</si>
  <si>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</si>
  <si>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</si>
  <si>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</si>
  <si>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</si>
  <si>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</si>
  <si>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</si>
  <si>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</si>
  <si>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</si>
  <si>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</si>
  <si>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</si>
  <si>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</si>
  <si>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</si>
  <si>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</si>
  <si>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</si>
  <si>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</si>
  <si>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</si>
  <si>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</si>
  <si>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</si>
  <si>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</si>
  <si>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</si>
  <si>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</si>
  <si>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</si>
  <si>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</si>
  <si>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</si>
  <si>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</si>
  <si>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</si>
  <si>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</si>
  <si>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</si>
  <si>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</si>
  <si>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</si>
  <si>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</si>
  <si>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</si>
  <si>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</si>
  <si>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</si>
  <si>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</si>
  <si>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</si>
  <si>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</si>
  <si>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</si>
  <si>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</si>
  <si>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</si>
  <si>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</si>
  <si>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</si>
  <si>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</si>
  <si>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</si>
  <si>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</si>
  <si>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</si>
  <si>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</si>
  <si>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</si>
  <si>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</si>
  <si>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</si>
  <si>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</si>
  <si>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</si>
  <si>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</si>
  <si>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</si>
  <si>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</si>
  <si>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</si>
  <si>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</si>
  <si>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</si>
  <si>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</si>
  <si>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</si>
  <si>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</si>
  <si>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</si>
  <si>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</si>
  <si>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</si>
  <si>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</si>
  <si>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</si>
  <si>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</si>
  <si>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</si>
  <si>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</si>
  <si>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</si>
  <si>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</si>
  <si>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</si>
  <si>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</si>
  <si>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</si>
  <si>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</si>
  <si>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</si>
  <si>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</si>
  <si>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</si>
  <si>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</si>
  <si>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</si>
  <si>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</si>
  <si>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</si>
  <si>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</si>
  <si>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</si>
  <si>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</si>
  <si>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</si>
  <si>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</si>
  <si>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</si>
  <si>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</si>
  <si>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</si>
  <si>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</si>
  <si>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</si>
  <si>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</si>
  <si>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</si>
  <si>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</si>
  <si>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</si>
  <si>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</si>
  <si>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</si>
  <si>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</si>
  <si>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</si>
  <si>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</si>
  <si>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</si>
  <si>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</si>
  <si>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</si>
  <si>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</si>
  <si>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</si>
  <si>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</si>
  <si>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</si>
  <si>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</si>
  <si>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</si>
  <si>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</si>
  <si>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</si>
  <si>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</si>
  <si>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</si>
  <si>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</si>
  <si>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</si>
  <si>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</si>
  <si>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</si>
  <si>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</si>
  <si>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</si>
  <si>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</si>
  <si>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</si>
  <si>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</si>
  <si>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</si>
  <si>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</si>
  <si>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</si>
  <si>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</si>
  <si>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</si>
  <si>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</si>
  <si>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</si>
  <si>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</si>
  <si>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</si>
  <si>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</si>
  <si>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</si>
  <si>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</si>
  <si>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</si>
  <si>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</si>
  <si>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</si>
  <si>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</si>
  <si>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</si>
  <si>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</si>
  <si>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</si>
  <si>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</si>
  <si>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</si>
  <si>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</si>
  <si>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</si>
  <si>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</si>
  <si>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</si>
  <si>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</si>
  <si>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</si>
  <si>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</si>
  <si>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</si>
  <si>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</si>
  <si>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</si>
  <si>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</si>
  <si>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</si>
  <si>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</si>
  <si>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</si>
  <si>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</si>
  <si>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</si>
  <si>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</si>
  <si>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</si>
  <si>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</si>
  <si>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</si>
  <si>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</si>
  <si>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</si>
  <si>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</si>
  <si>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</si>
  <si>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</si>
  <si>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</si>
  <si>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</si>
  <si>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</si>
  <si>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</si>
  <si>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</si>
  <si>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</si>
  <si>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</si>
  <si>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</si>
  <si>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</si>
  <si>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</si>
  <si>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</si>
  <si>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</si>
  <si>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</si>
  <si>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</si>
  <si>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</si>
  <si>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</si>
  <si>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</si>
  <si>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</si>
  <si>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</si>
  <si>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</si>
  <si>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</si>
  <si>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</si>
  <si>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</si>
  <si>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</si>
  <si>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</si>
  <si>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</si>
  <si>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</si>
  <si>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</si>
  <si>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</si>
  <si>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</si>
  <si>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</si>
  <si>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</si>
  <si>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</si>
  <si>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</si>
  <si>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</si>
  <si>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</si>
  <si>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</si>
  <si>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</si>
  <si>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</si>
  <si>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</si>
  <si>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</si>
  <si>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</si>
  <si>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</si>
  <si>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</si>
  <si>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</si>
  <si>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</si>
  <si>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</si>
  <si>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</si>
  <si>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</si>
  <si>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</si>
  <si>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</si>
  <si>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</si>
  <si>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</si>
  <si>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</si>
  <si>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</si>
  <si>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</si>
  <si>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</si>
  <si>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</si>
  <si>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</si>
  <si>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</si>
  <si>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</si>
  <si>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</si>
  <si>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</si>
  <si>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</si>
  <si>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</si>
  <si>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</si>
  <si>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</si>
  <si>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</si>
  <si>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</si>
  <si>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</si>
  <si>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</si>
  <si>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</si>
  <si>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</si>
  <si>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</si>
  <si>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</si>
  <si>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</si>
  <si>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</si>
  <si>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</si>
  <si>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</si>
  <si>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</si>
  <si>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</si>
  <si>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</si>
  <si>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</si>
  <si>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</si>
  <si>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</si>
  <si>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</si>
  <si>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</si>
  <si>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</si>
  <si>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</si>
  <si>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</si>
  <si>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</si>
  <si>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</si>
  <si>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</si>
  <si>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</si>
  <si>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</si>
  <si>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</si>
  <si>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</si>
  <si>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</si>
  <si>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</si>
  <si>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</si>
  <si>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</si>
  <si>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</si>
  <si>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</si>
  <si>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</si>
  <si>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</si>
  <si>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</si>
  <si>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</si>
  <si>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</si>
  <si>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</si>
  <si>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</si>
  <si>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</si>
  <si>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</si>
  <si>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</si>
  <si>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</si>
  <si>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</si>
  <si>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</si>
  <si>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</si>
  <si>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</si>
  <si>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</si>
  <si>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</si>
  <si>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</si>
  <si>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</si>
  <si>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</si>
  <si>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</si>
  <si>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</si>
  <si>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</si>
  <si>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</si>
  <si>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</si>
  <si>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</si>
  <si>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</si>
  <si>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</si>
  <si>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</si>
  <si>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</si>
  <si>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</si>
  <si>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</si>
  <si>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</si>
  <si>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</si>
  <si>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</si>
  <si>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</si>
  <si>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</si>
  <si>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</si>
  <si>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</si>
  <si>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</si>
  <si>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</si>
  <si>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</si>
  <si>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</si>
  <si>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</si>
  <si>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</si>
  <si>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</si>
  <si>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</si>
  <si>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</si>
  <si>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</si>
  <si>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</si>
  <si>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</si>
  <si>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</si>
  <si>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</si>
  <si>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</si>
  <si>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</si>
  <si>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</si>
  <si>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</si>
  <si>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</si>
  <si>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</si>
  <si>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</si>
  <si>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</si>
  <si>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</si>
  <si>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</si>
  <si>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</si>
  <si>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</si>
  <si>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</si>
  <si>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</si>
  <si>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</si>
  <si>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</si>
  <si>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</si>
  <si>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</si>
  <si>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</si>
  <si>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</si>
  <si>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</si>
  <si>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</si>
  <si>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</si>
  <si>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</si>
  <si>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</si>
  <si>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</si>
  <si>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</si>
  <si>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</si>
  <si>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</si>
  <si>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</si>
  <si>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</si>
  <si>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</si>
  <si>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</si>
  <si>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</si>
  <si>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</si>
  <si>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</si>
  <si>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</si>
  <si>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</si>
  <si>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</si>
  <si>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</si>
  <si>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</si>
  <si>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</si>
  <si>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</si>
  <si>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</si>
  <si>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</si>
  <si>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</si>
  <si>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</si>
  <si>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</si>
  <si>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</si>
  <si>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</si>
  <si>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</si>
  <si>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</si>
  <si>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</si>
  <si>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</si>
  <si>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</si>
  <si>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José Nilton</t>
  </si>
  <si>
    <t>R7D</t>
  </si>
  <si>
    <t>Descarga de dormentes</t>
  </si>
  <si>
    <t>ZPT105-1</t>
  </si>
  <si>
    <t>ZKW102-1</t>
  </si>
  <si>
    <t>ZPT-ZKW</t>
  </si>
  <si>
    <t>ZPTZKW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</si>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</sst>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H106" activePane="bottomRight" state="frozen"/>
      <selection pane="bottomRight" activeCell="BJ136" sqref="BJ13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5" t="s">
        <v>920</v>
      </c>
      <c r="C1" s="196"/>
      <c r="D1" s="196"/>
      <c r="E1" s="3"/>
      <c r="F1" s="195" t="s">
        <v>921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88" t="s">
        <v>929</v>
      </c>
      <c r="BB2" s="192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88" t="s">
        <v>930</v>
      </c>
      <c r="AJ3" s="192"/>
      <c r="AK3" s="188" t="s">
        <v>931</v>
      </c>
      <c r="AL3" s="189"/>
      <c r="AM3" s="190"/>
      <c r="AN3" s="191"/>
      <c r="AO3" s="189"/>
      <c r="AP3" s="189"/>
      <c r="AQ3" s="192"/>
      <c r="AR3" s="63"/>
      <c r="AS3" s="193" t="s">
        <v>937</v>
      </c>
      <c r="AT3" s="194"/>
      <c r="AU3" s="193" t="s">
        <v>938</v>
      </c>
      <c r="AV3" s="194"/>
      <c r="AW3" s="193" t="s">
        <v>939</v>
      </c>
      <c r="AX3" s="194"/>
      <c r="AY3" s="63" t="s">
        <v>940</v>
      </c>
      <c r="AZ3" s="63"/>
      <c r="BA3" s="216"/>
      <c r="BB3" s="217"/>
      <c r="BC3" s="188" t="s">
        <v>933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Produção</v>
      </c>
      <c r="BR116" s="19">
        <f>IF(OR(B116="",F116=""),"*",AY116/P116)</f>
        <v>1.0000000000000009</v>
      </c>
      <c r="BS116" s="19">
        <f>IF(OR(B116="",F116=""),"*",BA116/Q116)</f>
        <v>0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/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/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/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/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/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1228</v>
      </c>
      <c r="W154" s="151" t="s">
        <v>1093</v>
      </c>
      <c r="X154" s="104" t="s">
        <v>386</v>
      </c>
      <c r="Y154" s="129"/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/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1229</v>
      </c>
      <c r="X156" s="104" t="s">
        <v>386</v>
      </c>
      <c r="Y156" s="129"/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/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/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1230</v>
      </c>
      <c r="X158" s="104" t="s">
        <v>386</v>
      </c>
      <c r="Y158" s="129"/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/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/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/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/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/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/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/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/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/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/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/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/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/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/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/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1231</v>
      </c>
      <c r="I177" s="106" t="s">
        <v>1232</v>
      </c>
      <c r="J177" s="105">
        <v>54</v>
      </c>
      <c r="K177" s="105">
        <v>106</v>
      </c>
      <c r="L177" s="105" t="s">
        <v>558</v>
      </c>
      <c r="M177" s="127" t="s">
        <v>1233</v>
      </c>
      <c r="N177" s="127" t="s">
        <v>1234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1229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/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/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/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1235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1236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1236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Y174:Z1001">
    <cfRule type="cellIs" dxfId="204" priority="54002" operator="equal">
      <formula>"OPORTUNIDADE"</formula>
    </cfRule>
  </conditionalFormatting>
  <conditionalFormatting sqref="Y40:Z43 Y45:Z47 Y53:Z67 Y69:Z74 Y76:Z76 Y79:Z80 Y83:Z90 Y92:Z92 Y94:Z94 Y98:Z172 Y174:Z1001">
    <cfRule type="cellIs" dxfId="203" priority="11588" operator="equal">
      <formula>"NÃO"</formula>
    </cfRule>
    <cfRule type="cellIs" dxfId="202" priority="11589" operator="equal">
      <formula>"SIM"</formula>
    </cfRule>
  </conditionalFormatting>
  <conditionalFormatting sqref="AZ6:AZ1001">
    <cfRule type="expression" dxfId="201" priority="54044">
      <formula>#REF!=1</formula>
    </cfRule>
  </conditionalFormatting>
  <conditionalFormatting sqref="BE6:BE1001 AY6:AY1001 U6:U1001">
    <cfRule type="cellIs" dxfId="200" priority="54028" operator="equal">
      <formula>"ERRO"</formula>
    </cfRule>
  </conditionalFormatting>
  <conditionalFormatting sqref="BQ6:BQ1001">
    <cfRule type="cellIs" dxfId="199" priority="54023" operator="equal">
      <formula>"Produção e Intervalo"</formula>
    </cfRule>
    <cfRule type="cellIs" dxfId="198" priority="54024" operator="equal">
      <formula>"Aderente"</formula>
    </cfRule>
    <cfRule type="cellIs" dxfId="197" priority="54025" operator="equal">
      <formula>"Intervalo"</formula>
    </cfRule>
    <cfRule type="cellIs" dxfId="196" priority="54026" operator="equal">
      <formula>"Produção"</formula>
    </cfRule>
    <cfRule type="cellIs" dxfId="195" priority="54027" operator="equal">
      <formula>"ERRO"</formula>
    </cfRule>
  </conditionalFormatting>
  <conditionalFormatting sqref="BR6:BS1001">
    <cfRule type="cellIs" dxfId="194" priority="54005" operator="equal">
      <formula>"*"</formula>
    </cfRule>
    <cfRule type="cellIs" dxfId="193" priority="54006" operator="greaterThanOrEqual">
      <formula>1</formula>
    </cfRule>
    <cfRule type="cellIs" dxfId="192" priority="54007" operator="lessThan">
      <formula>1</formula>
    </cfRule>
  </conditionalFormatting>
  <conditionalFormatting sqref="BK949 BK81 BK83:BK84 BK101 BK67 BK69 BK72:BK73 BJ9:BJ1001">
    <cfRule type="iconSet" priority="6079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948 BK125 BK127 BK137 BK118:BK119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1" operator="equal">
      <formula>"OPORTUNIDADE"</formula>
    </cfRule>
  </conditionalFormatting>
  <conditionalFormatting sqref="Y6:Z39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BH6:BH8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99" operator="equal">
      <formula>"OPORTUNIDADE"</formula>
    </cfRule>
  </conditionalFormatting>
  <conditionalFormatting sqref="Y44:Z44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8:Z52">
    <cfRule type="cellIs" dxfId="185" priority="96" operator="equal">
      <formula>"OPORTUNIDADE"</formula>
    </cfRule>
  </conditionalFormatting>
  <conditionalFormatting sqref="Y48:Z5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68:Z68">
    <cfRule type="cellIs" dxfId="182" priority="90" operator="equal">
      <formula>"OPORTUNIDADE"</formula>
    </cfRule>
  </conditionalFormatting>
  <conditionalFormatting sqref="Y68:Z68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75:Z75">
    <cfRule type="cellIs" dxfId="179" priority="87" operator="equal">
      <formula>"OPORTUNIDADE"</formula>
    </cfRule>
  </conditionalFormatting>
  <conditionalFormatting sqref="Y75:Z75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77:Z78">
    <cfRule type="cellIs" dxfId="176" priority="84" operator="equal">
      <formula>"OPORTUNIDADE"</formula>
    </cfRule>
  </conditionalFormatting>
  <conditionalFormatting sqref="Y77:Z78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81:Z81">
    <cfRule type="cellIs" dxfId="173" priority="81" operator="equal">
      <formula>"OPORTUNIDADE"</formula>
    </cfRule>
  </conditionalFormatting>
  <conditionalFormatting sqref="Y81:Z81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82:Z82">
    <cfRule type="cellIs" dxfId="170" priority="78" operator="equal">
      <formula>"OPORTUNIDADE"</formula>
    </cfRule>
  </conditionalFormatting>
  <conditionalFormatting sqref="Y82:Z82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91:Z91">
    <cfRule type="cellIs" dxfId="167" priority="75" operator="equal">
      <formula>"OPORTUNIDADE"</formula>
    </cfRule>
  </conditionalFormatting>
  <conditionalFormatting sqref="Y91:Z9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93:Z93">
    <cfRule type="cellIs" dxfId="164" priority="72" operator="equal">
      <formula>"OPORTUNIDADE"</formula>
    </cfRule>
  </conditionalFormatting>
  <conditionalFormatting sqref="Y93:Z93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95:Z95">
    <cfRule type="cellIs" dxfId="161" priority="69" operator="equal">
      <formula>"OPORTUNIDADE"</formula>
    </cfRule>
  </conditionalFormatting>
  <conditionalFormatting sqref="Y95:Z95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96:Z97">
    <cfRule type="cellIs" dxfId="158" priority="66" operator="equal">
      <formula>"OPORTUNIDADE"</formula>
    </cfRule>
  </conditionalFormatting>
  <conditionalFormatting sqref="Y96:Z9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BK95:BK9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19 BP127:BP133 BP138 BP135:BP136 BP122:BP12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73:Z173">
    <cfRule type="cellIs" dxfId="155" priority="9" operator="equal">
      <formula>"OPORTUNIDADE"</formula>
    </cfRule>
  </conditionalFormatting>
  <conditionalFormatting sqref="Y173:Z173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P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1237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1238</v>
      </c>
      <c r="C4" s="160" t="s">
        <v>1239</v>
      </c>
      <c r="D4" s="160" t="s">
        <v>1240</v>
      </c>
      <c r="E4" s="160" t="s">
        <v>1241</v>
      </c>
      <c r="F4" s="160" t="s">
        <v>4</v>
      </c>
      <c r="G4" s="160" t="s">
        <v>1242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1243</v>
      </c>
      <c r="C6" s="161">
        <v>407867</v>
      </c>
      <c r="D6" s="161" t="s">
        <v>1244</v>
      </c>
      <c r="E6" s="161" t="s">
        <v>789</v>
      </c>
      <c r="F6" s="161" t="s">
        <v>1245</v>
      </c>
      <c r="G6" s="162"/>
    </row>
    <row r="7" spans="2:7">
      <c r="B7" s="161" t="s">
        <v>1246</v>
      </c>
      <c r="C7" s="161">
        <v>293644</v>
      </c>
      <c r="D7" s="161" t="s">
        <v>1247</v>
      </c>
      <c r="E7" s="161" t="s">
        <v>789</v>
      </c>
      <c r="F7" s="161" t="s">
        <v>1245</v>
      </c>
      <c r="G7" s="162"/>
    </row>
    <row r="8" spans="2:7">
      <c r="B8" s="161" t="s">
        <v>1248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1249</v>
      </c>
      <c r="C9" s="161">
        <v>256790</v>
      </c>
      <c r="D9" s="161" t="s">
        <v>1250</v>
      </c>
      <c r="E9" s="161" t="s">
        <v>790</v>
      </c>
      <c r="F9" s="161" t="s">
        <v>1251</v>
      </c>
      <c r="G9" s="162">
        <v>46357</v>
      </c>
    </row>
    <row r="10" spans="2:7">
      <c r="B10" s="161" t="s">
        <v>1252</v>
      </c>
      <c r="C10" s="161">
        <v>265193</v>
      </c>
      <c r="D10" s="161" t="s">
        <v>1253</v>
      </c>
      <c r="E10" s="161" t="s">
        <v>791</v>
      </c>
      <c r="F10" s="161" t="s">
        <v>1072</v>
      </c>
      <c r="G10" s="161" t="s">
        <v>1254</v>
      </c>
    </row>
    <row r="11" spans="2:7">
      <c r="B11" s="161" t="s">
        <v>1255</v>
      </c>
      <c r="C11" s="161">
        <v>293716</v>
      </c>
      <c r="D11" s="161" t="s">
        <v>1256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1257</v>
      </c>
      <c r="C12" s="161">
        <v>257258</v>
      </c>
      <c r="D12" s="161" t="s">
        <v>1258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1259</v>
      </c>
      <c r="C13" s="161">
        <v>371147</v>
      </c>
      <c r="D13" s="161" t="s">
        <v>1260</v>
      </c>
      <c r="E13" s="161" t="s">
        <v>792</v>
      </c>
      <c r="F13" s="161" t="s">
        <v>128</v>
      </c>
      <c r="G13" s="161" t="s">
        <v>1254</v>
      </c>
    </row>
    <row r="14" spans="2:7">
      <c r="B14" s="161" t="s">
        <v>1261</v>
      </c>
      <c r="C14" s="161">
        <v>259230</v>
      </c>
      <c r="D14" s="161" t="s">
        <v>1262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1263</v>
      </c>
      <c r="C15" s="161">
        <v>370705</v>
      </c>
      <c r="D15" s="161"/>
      <c r="E15" s="161" t="s">
        <v>792</v>
      </c>
      <c r="F15" s="161" t="s">
        <v>128</v>
      </c>
      <c r="G15" s="161" t="s">
        <v>1254</v>
      </c>
    </row>
    <row r="16" spans="2:7">
      <c r="B16" s="161" t="s">
        <v>1264</v>
      </c>
      <c r="C16" s="161">
        <v>258542</v>
      </c>
      <c r="D16" s="161" t="s">
        <v>1265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1266</v>
      </c>
      <c r="C17" s="161">
        <v>257050</v>
      </c>
      <c r="D17" s="161" t="s">
        <v>1267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1268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1269</v>
      </c>
      <c r="D4" s="163" t="s">
        <v>1270</v>
      </c>
      <c r="E4" s="163" t="s">
        <v>1271</v>
      </c>
      <c r="F4" s="160" t="s">
        <v>1272</v>
      </c>
      <c r="G4" s="163" t="s">
        <v>1273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1274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1275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1274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1276</v>
      </c>
      <c r="G9" s="167" t="s">
        <v>1277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1274</v>
      </c>
      <c r="G10" s="167"/>
    </row>
    <row r="11" spans="2:7">
      <c r="B11" s="167" t="s">
        <v>1278</v>
      </c>
      <c r="C11" s="167">
        <v>9038</v>
      </c>
      <c r="D11" s="168">
        <v>46085</v>
      </c>
      <c r="E11" s="167">
        <v>10520</v>
      </c>
      <c r="F11" s="169" t="s">
        <v>1279</v>
      </c>
      <c r="G11" s="167"/>
    </row>
    <row r="12" spans="2:7">
      <c r="B12" s="167" t="s">
        <v>709</v>
      </c>
      <c r="C12" s="167" t="s">
        <v>1280</v>
      </c>
      <c r="D12" s="168">
        <v>46066</v>
      </c>
      <c r="E12" s="167">
        <v>9500</v>
      </c>
      <c r="F12" s="169" t="s">
        <v>1281</v>
      </c>
      <c r="G12" s="167"/>
    </row>
    <row r="13" spans="2:7">
      <c r="B13" s="167" t="s">
        <v>709</v>
      </c>
      <c r="C13" s="167" t="s">
        <v>1282</v>
      </c>
      <c r="D13" s="168">
        <v>46066</v>
      </c>
      <c r="E13" s="167">
        <v>10500</v>
      </c>
      <c r="F13" s="169" t="s">
        <v>1281</v>
      </c>
      <c r="G13" s="167"/>
    </row>
    <row r="14" spans="2:7">
      <c r="B14" s="167" t="s">
        <v>709</v>
      </c>
      <c r="C14" s="167" t="s">
        <v>1283</v>
      </c>
      <c r="D14" s="168">
        <v>46066</v>
      </c>
      <c r="E14" s="167">
        <v>9000</v>
      </c>
      <c r="F14" s="169" t="s">
        <v>1281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1284</v>
      </c>
      <c r="C2" s="121" t="s">
        <v>947</v>
      </c>
      <c r="D2" s="76" t="s">
        <v>949</v>
      </c>
      <c r="E2" s="76" t="s">
        <v>1285</v>
      </c>
      <c r="F2" s="99" t="s">
        <v>1286</v>
      </c>
      <c r="G2" s="76" t="s">
        <v>1287</v>
      </c>
      <c r="H2" s="76" t="s">
        <v>1288</v>
      </c>
      <c r="I2" s="76" t="s">
        <v>1289</v>
      </c>
      <c r="J2" s="76" t="s">
        <v>1290</v>
      </c>
      <c r="K2" s="78" t="s">
        <v>1291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*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*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*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>
        <f>IF(SP_SUL!B168="","*",SP_SUL!B168)</f>
        <v>46086</v>
      </c>
      <c r="D164" s="94" t="str">
        <f>IF(SP_SUL!D168="","*",SP_SUL!D168)</f>
        <v>WALTER (TP-810)</v>
      </c>
      <c r="E164" s="94" t="str">
        <f>IF(SP_SUL!H168="","*",SP_SUL!H168)</f>
        <v>-</v>
      </c>
      <c r="F164" s="100" t="str">
        <f>IF(SP_SUL!M168="","*",SP_SUL!M168)</f>
        <v>ZEJ-ZEV</v>
      </c>
      <c r="G164" s="95" t="str">
        <f>IF(SP_SUL!I168="","*",SP_SUL!I168)</f>
        <v>-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-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>
        <f>IF(SP_SUL!B170="","*",SP_SUL!B170)</f>
        <v>46086</v>
      </c>
      <c r="D166" s="94" t="str">
        <f>IF(SP_SUL!D170="","*",SP_SUL!D170)</f>
        <v>EXPANSÃO TURMA 1</v>
      </c>
      <c r="E166" s="94" t="str">
        <f>IF(SP_SUL!H170="","*",SP_SUL!H170)</f>
        <v>-</v>
      </c>
      <c r="F166" s="100" t="str">
        <f>IF(SP_SUL!M170="","*",SP_SUL!M170)</f>
        <v>ZGM-109</v>
      </c>
      <c r="G166" s="95" t="str">
        <f>IF(SP_SUL!I170="","*",SP_SUL!I170)</f>
        <v>-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>
        <f>IF(SP_SUL!B172="","*",SP_SUL!B172)</f>
        <v>46086</v>
      </c>
      <c r="D168" s="94" t="str">
        <f>IF(SP_SUL!D172="","*",SP_SUL!D172)</f>
        <v>RAFAEL (TP-695)</v>
      </c>
      <c r="E168" s="94" t="str">
        <f>IF(SP_SUL!H172="","*",SP_SUL!H172)</f>
        <v>-</v>
      </c>
      <c r="F168" s="100" t="str">
        <f>IF(SP_SUL!M172="","*",SP_SUL!M172)</f>
        <v>ZEV</v>
      </c>
      <c r="G168" s="95" t="str">
        <f>IF(SP_SUL!I172="","*",SP_SUL!I172)</f>
        <v>-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-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46086</v>
      </c>
      <c r="D169" s="94" t="str">
        <f>IF(SP_SUL!D173="","*",SP_SUL!D173)</f>
        <v>W62</v>
      </c>
      <c r="E169" s="94" t="str">
        <f>IF(SP_SUL!H173="","*",SP_SUL!H173)</f>
        <v>ZPT1051</v>
      </c>
      <c r="F169" s="100" t="str">
        <f>IF(SP_SUL!M173="","*",SP_SUL!M173)</f>
        <v>ZXW</v>
      </c>
      <c r="G169" s="95" t="str">
        <f>IF(SP_SUL!I173="","*",SP_SUL!I173)</f>
        <v>ZPTZDR</v>
      </c>
      <c r="H169" s="95" t="str">
        <f>IF(SP_SUL!AB173="","*",SP_SUL!AB173)</f>
        <v>FIXO</v>
      </c>
      <c r="I169" s="95" t="str">
        <f>IF(SP_SUL!AC173="","*",SP_SUL!AC173)</f>
        <v>ACIONAMENTO</v>
      </c>
      <c r="J169" s="96">
        <f>IF(SP_SUL!AA173="","*",SP_SUL!AA173)</f>
        <v>1</v>
      </c>
      <c r="K169" s="97">
        <f>IF(SP_SUL!AD173="","*",SP_SUL!AD173)</f>
        <v>0.29166666666666669</v>
      </c>
    </row>
    <row r="170" spans="2:11" hidden="1">
      <c r="B170" s="94" t="str">
        <f>IF(SP_SUL!Y174="","*",SP_SUL!Y174)</f>
        <v>*</v>
      </c>
      <c r="C170" s="95">
        <f>IF(SP_SUL!B174="","*",SP_SUL!B174)</f>
        <v>46086</v>
      </c>
      <c r="D170" s="94" t="str">
        <f>IF(SP_SUL!D174="","*",SP_SUL!D174)</f>
        <v>HUELTON (TP-725)</v>
      </c>
      <c r="E170" s="94" t="str">
        <f>IF(SP_SUL!H174="","*",SP_SUL!H174)</f>
        <v>-</v>
      </c>
      <c r="F170" s="100" t="str">
        <f>IF(SP_SUL!M174="","*",SP_SUL!M174)</f>
        <v>ZDC-ZXW</v>
      </c>
      <c r="G170" s="95" t="str">
        <f>IF(SP_SUL!I174="","*",SP_SUL!I174)</f>
        <v>-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>
        <f>IF(SP_SUL!B175="","*",SP_SUL!B175)</f>
        <v>46086</v>
      </c>
      <c r="D171" s="94" t="str">
        <f>IF(SP_SUL!D175="","*",SP_SUL!D175)</f>
        <v>THIAGO (TF-685)</v>
      </c>
      <c r="E171" s="94" t="str">
        <f>IF(SP_SUL!H175="","*",SP_SUL!H175)</f>
        <v>-</v>
      </c>
      <c r="F171" s="100" t="str">
        <f>IF(SP_SUL!M175="","*",SP_SUL!M175)</f>
        <v>ZWU-ZDC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46086</v>
      </c>
      <c r="D172" s="94" t="str">
        <f>IF(SP_SUL!D176="","*",SP_SUL!D176)</f>
        <v>V85</v>
      </c>
      <c r="E172" s="94" t="str">
        <f>IF(SP_SUL!H176="","*",SP_SUL!H176)</f>
        <v>ZDRZPT</v>
      </c>
      <c r="F172" s="100" t="str">
        <f>IF(SP_SUL!M176="","*",SP_SUL!M176)</f>
        <v>ZGM-109</v>
      </c>
      <c r="G172" s="95" t="str">
        <f>IF(SP_SUL!I176="","*",SP_SUL!I176)</f>
        <v>ZDRZPT</v>
      </c>
      <c r="H172" s="95" t="str">
        <f>IF(SP_SUL!AB176="","*",SP_SUL!AB176)</f>
        <v>FIXO</v>
      </c>
      <c r="I172" s="95" t="str">
        <f>IF(SP_SUL!AC176="","*",SP_SUL!AC176)</f>
        <v>*</v>
      </c>
      <c r="J172" s="96">
        <f>IF(SP_SUL!AA176="","*",SP_SUL!AA176)</f>
        <v>1</v>
      </c>
      <c r="K172" s="97">
        <f>IF(SP_SUL!AD176="","*",SP_SUL!AD176)</f>
        <v>0.29166666666666669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46086</v>
      </c>
      <c r="D173" s="94" t="str">
        <f>IF(SP_SUL!D177="","*",SP_SUL!D177)</f>
        <v>A84</v>
      </c>
      <c r="E173" s="94" t="str">
        <f>IF(SP_SUL!H177="","*",SP_SUL!H177)</f>
        <v>ZPT105-1</v>
      </c>
      <c r="F173" s="100" t="str">
        <f>IF(SP_SUL!M177="","*",SP_SUL!M177)</f>
        <v>ZPT-ZKW</v>
      </c>
      <c r="G173" s="95" t="str">
        <f>IF(SP_SUL!I177="","*",SP_SUL!I177)</f>
        <v>ZKW102-1</v>
      </c>
      <c r="H173" s="95" t="str">
        <f>IF(SP_SUL!AB177="","*",SP_SUL!AB177)</f>
        <v>FIXO</v>
      </c>
      <c r="I173" s="95" t="str">
        <f>IF(SP_SUL!AC177="","*",SP_SUL!AC177)</f>
        <v>*</v>
      </c>
      <c r="J173" s="96">
        <f>IF(SP_SUL!AA177="","*",SP_SUL!AA177)</f>
        <v>1</v>
      </c>
      <c r="K173" s="97">
        <f>IF(SP_SUL!AD177="","*",SP_SUL!AD177)</f>
        <v>0.29166666666666669</v>
      </c>
    </row>
    <row r="174" spans="2:11" hidden="1">
      <c r="B174" s="94" t="str">
        <f>IF(SP_SUL!Y178="","*",SP_SUL!Y178)</f>
        <v>*</v>
      </c>
      <c r="C174" s="95">
        <f>IF(SP_SUL!B178="","*",SP_SUL!B178)</f>
        <v>46086</v>
      </c>
      <c r="D174" s="94" t="str">
        <f>IF(SP_SUL!D178="","*",SP_SUL!D178)</f>
        <v>MODERNIZAÇÃO TURMA 2</v>
      </c>
      <c r="E174" s="94" t="str">
        <f>IF(SP_SUL!H178="","*",SP_SUL!H178)</f>
        <v>ZXWK792</v>
      </c>
      <c r="F174" s="100" t="str">
        <f>IF(SP_SUL!M178="","*",SP_SUL!M178)</f>
        <v>ZXW-ZEZ</v>
      </c>
      <c r="G174" s="95" t="str">
        <f>IF(SP_SUL!I178="","*",SP_SUL!I178)</f>
        <v>-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-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Q138" sqref="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1292</v>
      </c>
      <c r="V1" s="226"/>
      <c r="W1" s="226"/>
    </row>
    <row r="2" spans="1:23" ht="15" customHeight="1">
      <c r="A2" s="87" t="s">
        <v>1293</v>
      </c>
      <c r="B2" s="87" t="s">
        <v>1294</v>
      </c>
      <c r="C2" s="87" t="s">
        <v>376</v>
      </c>
      <c r="D2" s="88" t="s">
        <v>962</v>
      </c>
      <c r="E2" s="88" t="s">
        <v>4</v>
      </c>
      <c r="F2" s="88" t="s">
        <v>1295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1296</v>
      </c>
      <c r="T2" s="91" t="s">
        <v>965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435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100</v>
      </c>
      <c r="V147" s="137">
        <f ca="1">_xlfn.XLOOKUP(G147&amp;$V$2,BS_CONTROLE[CHAVE],BS_CONTROLE[Quantidade_11],"-")</f>
        <v>0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850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50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>
        <f ca="1">_xlfn.XLOOKUP(G167&amp;$V$2,BS_CONTROLE[CHAVE],BS_CONTROLE[Quantidade_11],"-")</f>
        <v>2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50</v>
      </c>
      <c r="W174" s="137">
        <f ca="1">_xlfn.XLOOKUP(G174&amp;$W$2,BS_CONTROLE[CHAVE],BS_CONTROLE[Quantidade_11],"-")</f>
        <v>0</v>
      </c>
    </row>
    <row r="175" spans="1:23">
      <c r="A175" s="146" t="str">
        <f>IF(SP_SUL!Y178="","*",SP_SUL!Y178)</f>
        <v>*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2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1297</v>
      </c>
      <c r="D5" s="228"/>
      <c r="E5" s="228"/>
      <c r="F5" s="228"/>
      <c r="G5" s="228"/>
      <c r="H5" s="228"/>
      <c r="I5" s="228"/>
      <c r="J5" s="229"/>
      <c r="K5" s="230" t="s">
        <v>1298</v>
      </c>
      <c r="L5" s="231"/>
      <c r="M5" s="231"/>
      <c r="N5" s="231"/>
      <c r="O5" s="232" t="s">
        <v>1299</v>
      </c>
      <c r="P5" s="233"/>
    </row>
    <row r="6" spans="1:16" s="74" customFormat="1" ht="15" customHeight="1">
      <c r="A6" s="66" t="s">
        <v>1295</v>
      </c>
      <c r="B6" s="75" t="s">
        <v>1294</v>
      </c>
      <c r="C6" s="76" t="s">
        <v>962</v>
      </c>
      <c r="D6" s="77" t="s">
        <v>963</v>
      </c>
      <c r="E6" s="76" t="s">
        <v>1300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1301</v>
      </c>
      <c r="M6" s="80" t="s">
        <v>576</v>
      </c>
      <c r="N6" s="81" t="s">
        <v>957</v>
      </c>
      <c r="O6" s="158" t="s">
        <v>1000</v>
      </c>
      <c r="P6" s="133" t="s">
        <v>1302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2026-03-04T20:36:25Z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