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644" documentId="120_S{4F5750E5-6FE7-58E6-9AFF-44783FD1E583}" xr6:coauthVersionLast="47" xr6:coauthVersionMax="47" xr10:uidLastSave="{9BF6C7EB-5279-4062-B096-35D1230C825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53" i="1" l="1" a="1"/>
  <c r="N653" i="1"/>
  <c r="M653" i="1" a="1"/>
  <c r="M653" i="1"/>
  <c r="R553" i="1"/>
  <c r="S553" i="1" a="1"/>
  <c r="S553" i="1"/>
  <c r="T553" i="1" a="1"/>
  <c r="T553" i="1"/>
  <c r="U553" i="1"/>
  <c r="R554" i="1"/>
  <c r="S554" i="1" a="1"/>
  <c r="S554" i="1"/>
  <c r="T554" i="1" a="1"/>
  <c r="T554" i="1"/>
  <c r="U554" i="1"/>
  <c r="R555" i="1"/>
  <c r="S555" i="1" a="1"/>
  <c r="S555" i="1"/>
  <c r="T555" i="1" a="1"/>
  <c r="T555" i="1"/>
  <c r="U555" i="1"/>
  <c r="R556" i="1"/>
  <c r="S556" i="1" a="1"/>
  <c r="S556" i="1"/>
  <c r="T556" i="1" a="1"/>
  <c r="T556" i="1"/>
  <c r="U556" i="1"/>
  <c r="R557" i="1"/>
  <c r="S557" i="1" a="1"/>
  <c r="S557" i="1"/>
  <c r="T557" i="1" a="1"/>
  <c r="T557" i="1"/>
  <c r="U557" i="1"/>
  <c r="R558" i="1"/>
  <c r="S558" i="1" a="1"/>
  <c r="S558" i="1"/>
  <c r="T558" i="1" a="1"/>
  <c r="T558" i="1"/>
  <c r="U558" i="1"/>
  <c r="R559" i="1"/>
  <c r="S559" i="1" a="1"/>
  <c r="S559" i="1"/>
  <c r="T559" i="1" a="1"/>
  <c r="T559" i="1"/>
  <c r="U559" i="1"/>
  <c r="R560" i="1"/>
  <c r="S560" i="1" a="1"/>
  <c r="S560" i="1"/>
  <c r="T560" i="1" a="1"/>
  <c r="T560" i="1"/>
  <c r="U560" i="1"/>
  <c r="R561" i="1"/>
  <c r="S561" i="1" a="1"/>
  <c r="S561" i="1"/>
  <c r="T561" i="1" a="1"/>
  <c r="T561" i="1"/>
  <c r="U561" i="1"/>
  <c r="R562" i="1"/>
  <c r="S562" i="1" a="1"/>
  <c r="S562" i="1"/>
  <c r="T562" i="1" a="1"/>
  <c r="T562" i="1"/>
  <c r="U562" i="1"/>
  <c r="R563" i="1"/>
  <c r="S563" i="1" a="1"/>
  <c r="S563" i="1"/>
  <c r="T563" i="1" a="1"/>
  <c r="T563" i="1"/>
  <c r="U563" i="1"/>
  <c r="R564" i="1"/>
  <c r="S564" i="1" a="1"/>
  <c r="S564" i="1"/>
  <c r="T564" i="1" a="1"/>
  <c r="T564" i="1"/>
  <c r="U564" i="1"/>
  <c r="R565" i="1"/>
  <c r="S565" i="1" a="1"/>
  <c r="S565" i="1"/>
  <c r="T565" i="1" a="1"/>
  <c r="T565" i="1"/>
  <c r="U565" i="1"/>
  <c r="R566" i="1"/>
  <c r="S566" i="1" a="1"/>
  <c r="S566" i="1"/>
  <c r="T566" i="1" a="1"/>
  <c r="T566" i="1"/>
  <c r="U566" i="1"/>
  <c r="R567" i="1"/>
  <c r="S567" i="1" a="1"/>
  <c r="S567" i="1"/>
  <c r="T567" i="1" a="1"/>
  <c r="T567" i="1"/>
  <c r="U567" i="1"/>
  <c r="R568" i="1"/>
  <c r="S568" i="1" a="1"/>
  <c r="S568" i="1"/>
  <c r="T568" i="1" a="1"/>
  <c r="T568" i="1"/>
  <c r="U568" i="1"/>
  <c r="R569" i="1"/>
  <c r="S569" i="1" a="1"/>
  <c r="S569" i="1"/>
  <c r="T569" i="1" a="1"/>
  <c r="T569" i="1"/>
  <c r="U569" i="1"/>
  <c r="R570" i="1"/>
  <c r="S570" i="1" a="1"/>
  <c r="S570" i="1"/>
  <c r="T570" i="1" a="1"/>
  <c r="T570" i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S634" i="1"/>
  <c r="BT634" i="1"/>
  <c r="BS635" i="1"/>
  <c r="BT635" i="1"/>
  <c r="BR636" i="1"/>
  <c r="BS636" i="1"/>
  <c r="BT636" i="1"/>
  <c r="BR637" i="1"/>
  <c r="BS637" i="1"/>
  <c r="BT637" i="1"/>
  <c r="BR638" i="1"/>
  <c r="BS638" i="1"/>
  <c r="BT638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AM728" i="1" s="1"/>
  <c r="BD727" i="1" a="1"/>
  <c r="BD727" i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AM727" i="1" s="1"/>
  <c r="BD726" i="1" a="1"/>
  <c r="BD726" i="1"/>
  <c r="BC726" i="1" a="1"/>
  <c r="BC726" i="1" s="1"/>
  <c r="T726" i="1" a="1"/>
  <c r="T726" i="1" s="1"/>
  <c r="S726" i="1" a="1"/>
  <c r="S726" i="1"/>
  <c r="N726" i="1" a="1"/>
  <c r="N726" i="1" s="1"/>
  <c r="AN726" i="1" s="1"/>
  <c r="M726" i="1" a="1"/>
  <c r="M726" i="1" s="1"/>
  <c r="A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BD724" i="1" a="1"/>
  <c r="BD724" i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BD723" i="1" a="1"/>
  <c r="BD723" i="1"/>
  <c r="BC723" i="1" a="1"/>
  <c r="BC723" i="1" s="1"/>
  <c r="T723" i="1" a="1"/>
  <c r="T723" i="1" s="1"/>
  <c r="E722" i="12" s="1"/>
  <c r="S723" i="1" a="1"/>
  <c r="S723" i="1"/>
  <c r="D722" i="12" s="1"/>
  <c r="N723" i="1" a="1"/>
  <c r="N723" i="1" s="1"/>
  <c r="M723" i="1" a="1"/>
  <c r="M723" i="1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BD721" i="1" a="1"/>
  <c r="BD721" i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BD720" i="1" a="1"/>
  <c r="BD720" i="1"/>
  <c r="BC720" i="1" a="1"/>
  <c r="BC720" i="1" s="1"/>
  <c r="T720" i="1" a="1"/>
  <c r="T720" i="1" s="1"/>
  <c r="E719" i="12" s="1"/>
  <c r="S720" i="1" a="1"/>
  <c r="S720" i="1"/>
  <c r="D719" i="12" s="1"/>
  <c r="N720" i="1" a="1"/>
  <c r="N720" i="1" s="1"/>
  <c r="M720" i="1" a="1"/>
  <c r="M720" i="1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BD718" i="1" a="1"/>
  <c r="BD718" i="1"/>
  <c r="BC718" i="1" a="1"/>
  <c r="BC718" i="1" s="1"/>
  <c r="T718" i="1" a="1"/>
  <c r="T718" i="1" s="1"/>
  <c r="E717" i="12" s="1"/>
  <c r="S718" i="1" a="1"/>
  <c r="S718" i="1"/>
  <c r="D717" i="12" s="1"/>
  <c r="N718" i="1" a="1"/>
  <c r="N718" i="1" s="1"/>
  <c r="M718" i="1" a="1"/>
  <c r="M718" i="1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BD716" i="1" a="1"/>
  <c r="BD716" i="1"/>
  <c r="BC716" i="1" a="1"/>
  <c r="BC716" i="1" s="1"/>
  <c r="T716" i="1" a="1"/>
  <c r="T716" i="1" s="1"/>
  <c r="E715" i="12" s="1"/>
  <c r="S716" i="1" a="1"/>
  <c r="S716" i="1"/>
  <c r="D715" i="12" s="1"/>
  <c r="N716" i="1" a="1"/>
  <c r="N716" i="1" s="1"/>
  <c r="M716" i="1" a="1"/>
  <c r="M716" i="1" s="1"/>
  <c r="BD715" i="1" a="1"/>
  <c r="BD715" i="1"/>
  <c r="BC715" i="1" a="1"/>
  <c r="BC715" i="1" s="1"/>
  <c r="T715" i="1" a="1"/>
  <c r="T715" i="1" s="1"/>
  <c r="E714" i="12" s="1"/>
  <c r="S715" i="1" a="1"/>
  <c r="S715" i="1"/>
  <c r="D714" i="12" s="1"/>
  <c r="N715" i="1" a="1"/>
  <c r="N715" i="1" s="1"/>
  <c r="M715" i="1" a="1"/>
  <c r="M715" i="1" s="1"/>
  <c r="BD714" i="1" a="1"/>
  <c r="BD714" i="1"/>
  <c r="BC714" i="1" a="1"/>
  <c r="BC714" i="1" s="1"/>
  <c r="T714" i="1" a="1"/>
  <c r="T714" i="1" s="1"/>
  <c r="E713" i="12" s="1"/>
  <c r="S714" i="1" a="1"/>
  <c r="S714" i="1"/>
  <c r="D713" i="12" s="1"/>
  <c r="N714" i="1" a="1"/>
  <c r="N714" i="1" s="1"/>
  <c r="M714" i="1" a="1"/>
  <c r="M714" i="1" s="1"/>
  <c r="BD713" i="1" a="1"/>
  <c r="BD713" i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BD711" i="1" a="1"/>
  <c r="BD711" i="1"/>
  <c r="BC711" i="1" a="1"/>
  <c r="BC711" i="1" s="1"/>
  <c r="T711" i="1" a="1"/>
  <c r="T711" i="1"/>
  <c r="E710" i="12" s="1"/>
  <c r="S711" i="1" a="1"/>
  <c r="S711" i="1"/>
  <c r="D710" i="12" s="1"/>
  <c r="N711" i="1" a="1"/>
  <c r="N711" i="1" s="1"/>
  <c r="M711" i="1" a="1"/>
  <c r="M711" i="1"/>
  <c r="BD710" i="1" a="1"/>
  <c r="BD710" i="1"/>
  <c r="BC710" i="1" a="1"/>
  <c r="BC710" i="1" s="1"/>
  <c r="T710" i="1" a="1"/>
  <c r="T710" i="1"/>
  <c r="E709" i="12" s="1"/>
  <c r="S710" i="1" a="1"/>
  <c r="S710" i="1"/>
  <c r="D709" i="12" s="1"/>
  <c r="N710" i="1" a="1"/>
  <c r="N710" i="1" s="1"/>
  <c r="M710" i="1" a="1"/>
  <c r="M710" i="1"/>
  <c r="BD709" i="1" a="1"/>
  <c r="BD709" i="1"/>
  <c r="BC709" i="1" a="1"/>
  <c r="BC709" i="1" s="1"/>
  <c r="T709" i="1" a="1"/>
  <c r="T709" i="1"/>
  <c r="E708" i="12" s="1"/>
  <c r="S709" i="1" a="1"/>
  <c r="S709" i="1"/>
  <c r="D708" i="12" s="1"/>
  <c r="N709" i="1" a="1"/>
  <c r="N709" i="1" s="1"/>
  <c r="M709" i="1" a="1"/>
  <c r="M709" i="1"/>
  <c r="BD708" i="1" a="1"/>
  <c r="BD708" i="1"/>
  <c r="BC708" i="1" a="1"/>
  <c r="BC708" i="1" s="1"/>
  <c r="T708" i="1" a="1"/>
  <c r="T708" i="1"/>
  <c r="E707" i="12" s="1"/>
  <c r="S708" i="1" a="1"/>
  <c r="S708" i="1"/>
  <c r="D707" i="12" s="1"/>
  <c r="N708" i="1" a="1"/>
  <c r="N708" i="1" s="1"/>
  <c r="M708" i="1" a="1"/>
  <c r="M708" i="1"/>
  <c r="BD707" i="1" a="1"/>
  <c r="BD707" i="1"/>
  <c r="BC707" i="1" a="1"/>
  <c r="BC707" i="1" s="1"/>
  <c r="T707" i="1" a="1"/>
  <c r="T707" i="1"/>
  <c r="E706" i="12" s="1"/>
  <c r="S707" i="1" a="1"/>
  <c r="S707" i="1"/>
  <c r="D706" i="12" s="1"/>
  <c r="N707" i="1" a="1"/>
  <c r="N707" i="1" s="1"/>
  <c r="M707" i="1" a="1"/>
  <c r="M707" i="1"/>
  <c r="BD706" i="1" a="1"/>
  <c r="BD706" i="1" s="1"/>
  <c r="BC706" i="1" a="1"/>
  <c r="BC706" i="1" s="1"/>
  <c r="T706" i="1" a="1"/>
  <c r="T706" i="1"/>
  <c r="E705" i="12" s="1"/>
  <c r="S706" i="1" a="1"/>
  <c r="S706" i="1" s="1"/>
  <c r="D705" i="12" s="1"/>
  <c r="N706" i="1" a="1"/>
  <c r="N706" i="1" s="1"/>
  <c r="M706" i="1" a="1"/>
  <c r="M706" i="1"/>
  <c r="BD705" i="1" a="1"/>
  <c r="BD705" i="1" s="1"/>
  <c r="BC705" i="1" a="1"/>
  <c r="BC705" i="1" s="1"/>
  <c r="T705" i="1" a="1"/>
  <c r="T705" i="1"/>
  <c r="E704" i="12" s="1"/>
  <c r="S705" i="1" a="1"/>
  <c r="S705" i="1" s="1"/>
  <c r="D704" i="12" s="1"/>
  <c r="N705" i="1" a="1"/>
  <c r="N705" i="1" s="1"/>
  <c r="M705" i="1" a="1"/>
  <c r="M705" i="1"/>
  <c r="BD704" i="1" a="1"/>
  <c r="BD704" i="1" s="1"/>
  <c r="BC704" i="1" a="1"/>
  <c r="BC704" i="1" s="1"/>
  <c r="T704" i="1" a="1"/>
  <c r="T704" i="1"/>
  <c r="E703" i="12" s="1"/>
  <c r="S704" i="1" a="1"/>
  <c r="S704" i="1" s="1"/>
  <c r="D703" i="12" s="1"/>
  <c r="N704" i="1" a="1"/>
  <c r="N704" i="1" s="1"/>
  <c r="M704" i="1" a="1"/>
  <c r="M704" i="1"/>
  <c r="BD703" i="1" a="1"/>
  <c r="BD703" i="1" s="1"/>
  <c r="BC703" i="1" a="1"/>
  <c r="BC703" i="1" s="1"/>
  <c r="T703" i="1" a="1"/>
  <c r="T703" i="1"/>
  <c r="E702" i="12" s="1"/>
  <c r="S703" i="1" a="1"/>
  <c r="S703" i="1" s="1"/>
  <c r="D702" i="12" s="1"/>
  <c r="N703" i="1" a="1"/>
  <c r="N703" i="1" s="1"/>
  <c r="M703" i="1" a="1"/>
  <c r="M703" i="1"/>
  <c r="BD702" i="1" a="1"/>
  <c r="BD702" i="1" s="1"/>
  <c r="BC702" i="1" a="1"/>
  <c r="BC702" i="1" s="1"/>
  <c r="T702" i="1" a="1"/>
  <c r="T702" i="1"/>
  <c r="E701" i="12" s="1"/>
  <c r="S702" i="1" a="1"/>
  <c r="S702" i="1" s="1"/>
  <c r="D701" i="12" s="1"/>
  <c r="N702" i="1" a="1"/>
  <c r="N702" i="1" s="1"/>
  <c r="M702" i="1" a="1"/>
  <c r="M702" i="1"/>
  <c r="BD701" i="1" a="1"/>
  <c r="BD701" i="1" s="1"/>
  <c r="BC701" i="1" a="1"/>
  <c r="BC701" i="1" s="1"/>
  <c r="T701" i="1" a="1"/>
  <c r="T701" i="1"/>
  <c r="E700" i="12" s="1"/>
  <c r="S701" i="1" a="1"/>
  <c r="S701" i="1" s="1"/>
  <c r="D700" i="12" s="1"/>
  <c r="N701" i="1" a="1"/>
  <c r="N701" i="1" s="1"/>
  <c r="M701" i="1" a="1"/>
  <c r="M701" i="1"/>
  <c r="BD700" i="1" a="1"/>
  <c r="BD700" i="1" s="1"/>
  <c r="BC700" i="1" a="1"/>
  <c r="BC700" i="1" s="1"/>
  <c r="T700" i="1" a="1"/>
  <c r="T700" i="1"/>
  <c r="E699" i="12" s="1"/>
  <c r="S700" i="1" a="1"/>
  <c r="S700" i="1" s="1"/>
  <c r="D699" i="12" s="1"/>
  <c r="N700" i="1" a="1"/>
  <c r="N700" i="1" s="1"/>
  <c r="M700" i="1" a="1"/>
  <c r="M700" i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/>
  <c r="BD698" i="1" a="1"/>
  <c r="BD698" i="1" s="1"/>
  <c r="BC698" i="1" a="1"/>
  <c r="BC698" i="1" s="1"/>
  <c r="T698" i="1" a="1"/>
  <c r="T698" i="1"/>
  <c r="E697" i="12" s="1"/>
  <c r="S698" i="1" a="1"/>
  <c r="S698" i="1" s="1"/>
  <c r="N698" i="1" a="1"/>
  <c r="N698" i="1" s="1"/>
  <c r="M698" i="1" a="1"/>
  <c r="M698" i="1" s="1"/>
  <c r="BD697" i="1" a="1"/>
  <c r="BD697" i="1" s="1"/>
  <c r="BC697" i="1" a="1"/>
  <c r="BC697" i="1" s="1"/>
  <c r="T697" i="1" a="1"/>
  <c r="T697" i="1" s="1"/>
  <c r="S697" i="1" a="1"/>
  <c r="S697" i="1"/>
  <c r="D696" i="12" s="1"/>
  <c r="N697" i="1" a="1"/>
  <c r="N697" i="1" s="1"/>
  <c r="M697" i="1" a="1"/>
  <c r="M697" i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BD695" i="1" a="1"/>
  <c r="BD695" i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BD694" i="1" a="1"/>
  <c r="BD694" i="1" s="1"/>
  <c r="BC694" i="1" a="1"/>
  <c r="BC694" i="1" s="1"/>
  <c r="T694" i="1" a="1"/>
  <c r="T694" i="1" s="1"/>
  <c r="E693" i="12" s="1"/>
  <c r="S694" i="1" a="1"/>
  <c r="S694" i="1"/>
  <c r="D693" i="12" s="1"/>
  <c r="N694" i="1" a="1"/>
  <c r="N694" i="1" s="1"/>
  <c r="M694" i="1" a="1"/>
  <c r="M694" i="1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BD692" i="1" a="1"/>
  <c r="BD692" i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BD691" i="1" a="1"/>
  <c r="BD691" i="1" s="1"/>
  <c r="BC691" i="1" a="1"/>
  <c r="BC691" i="1" s="1"/>
  <c r="T691" i="1" a="1"/>
  <c r="T691" i="1" s="1"/>
  <c r="E690" i="12" s="1"/>
  <c r="S691" i="1" a="1"/>
  <c r="S691" i="1"/>
  <c r="D690" i="12" s="1"/>
  <c r="N691" i="1" a="1"/>
  <c r="N691" i="1" s="1"/>
  <c r="M691" i="1" a="1"/>
  <c r="M691" i="1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BD688" i="1" a="1"/>
  <c r="BD688" i="1" s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/>
  <c r="M686" i="1" a="1"/>
  <c r="M686" i="1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6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BD682" i="1" a="1"/>
  <c r="BD682" i="1" s="1"/>
  <c r="BC682" i="1" a="1"/>
  <c r="BC682" i="1" s="1"/>
  <c r="D681" i="12"/>
  <c r="N682" i="1" a="1"/>
  <c r="N682" i="1" s="1"/>
  <c r="M682" i="1" a="1"/>
  <c r="M682" i="1" s="1"/>
  <c r="BD681" i="1" a="1"/>
  <c r="BD681" i="1" s="1"/>
  <c r="BC681" i="1" a="1"/>
  <c r="BC681" i="1" s="1"/>
  <c r="E680" i="12"/>
  <c r="N681" i="1" a="1"/>
  <c r="N681" i="1" s="1"/>
  <c r="M681" i="1" a="1"/>
  <c r="M681" i="1" s="1"/>
  <c r="F659" i="13" s="1"/>
  <c r="BD680" i="1" a="1"/>
  <c r="BD680" i="1" s="1"/>
  <c r="BC680" i="1" a="1"/>
  <c r="BC680" i="1" s="1"/>
  <c r="E679" i="12"/>
  <c r="N680" i="1" a="1"/>
  <c r="N680" i="1" s="1"/>
  <c r="M680" i="1" a="1"/>
  <c r="M680" i="1" s="1"/>
  <c r="BD679" i="1" a="1"/>
  <c r="BD679" i="1" s="1"/>
  <c r="BC679" i="1" a="1"/>
  <c r="BC679" i="1" s="1"/>
  <c r="N679" i="1" a="1"/>
  <c r="N679" i="1" s="1"/>
  <c r="M679" i="1" a="1"/>
  <c r="M679" i="1" s="1"/>
  <c r="G662" i="11" s="1"/>
  <c r="BD678" i="1" a="1"/>
  <c r="BD678" i="1" s="1"/>
  <c r="BC678" i="1" a="1"/>
  <c r="BC678" i="1" s="1"/>
  <c r="D677" i="12"/>
  <c r="N678" i="1" a="1"/>
  <c r="N678" i="1" s="1"/>
  <c r="M678" i="1" a="1"/>
  <c r="M678" i="1" s="1"/>
  <c r="G661" i="11" s="1"/>
  <c r="BD677" i="1" a="1"/>
  <c r="BD677" i="1" s="1"/>
  <c r="BC677" i="1" a="1"/>
  <c r="BC677" i="1" s="1"/>
  <c r="E676" i="12"/>
  <c r="N677" i="1" a="1"/>
  <c r="N677" i="1" s="1"/>
  <c r="M677" i="1" a="1"/>
  <c r="M677" i="1" s="1"/>
  <c r="BD676" i="1" a="1"/>
  <c r="BD676" i="1" s="1"/>
  <c r="BC676" i="1" a="1"/>
  <c r="BC676" i="1" s="1"/>
  <c r="N676" i="1" a="1"/>
  <c r="N676" i="1" s="1"/>
  <c r="M676" i="1" a="1"/>
  <c r="M676" i="1" s="1"/>
  <c r="G659" i="11" s="1"/>
  <c r="BD675" i="1" a="1"/>
  <c r="BD675" i="1" s="1"/>
  <c r="BC675" i="1" a="1"/>
  <c r="BC675" i="1" s="1"/>
  <c r="D674" i="12"/>
  <c r="N675" i="1" a="1"/>
  <c r="N675" i="1" s="1"/>
  <c r="M675" i="1" a="1"/>
  <c r="M675" i="1" s="1"/>
  <c r="G658" i="11" s="1"/>
  <c r="BD674" i="1" a="1"/>
  <c r="BD674" i="1" s="1"/>
  <c r="BC674" i="1" a="1"/>
  <c r="BC674" i="1" s="1"/>
  <c r="E673" i="12"/>
  <c r="N674" i="1" a="1"/>
  <c r="N674" i="1"/>
  <c r="M674" i="1" a="1"/>
  <c r="M674" i="1" s="1"/>
  <c r="BD673" i="1" a="1"/>
  <c r="BD673" i="1"/>
  <c r="BC673" i="1" a="1"/>
  <c r="BC673" i="1" s="1"/>
  <c r="N673" i="1" a="1"/>
  <c r="N673" i="1" s="1"/>
  <c r="M673" i="1" a="1"/>
  <c r="M673" i="1" s="1"/>
  <c r="G656" i="11" s="1"/>
  <c r="BD672" i="1" a="1"/>
  <c r="BD672" i="1" s="1"/>
  <c r="BC672" i="1" a="1"/>
  <c r="BC672" i="1" s="1"/>
  <c r="N672" i="1" a="1"/>
  <c r="N672" i="1" s="1"/>
  <c r="M672" i="1" a="1"/>
  <c r="M672" i="1" s="1"/>
  <c r="G655" i="11" s="1"/>
  <c r="BD671" i="1" a="1"/>
  <c r="BD671" i="1" s="1"/>
  <c r="BC671" i="1" a="1"/>
  <c r="BC671" i="1" s="1"/>
  <c r="E670" i="12"/>
  <c r="N671" i="1" a="1"/>
  <c r="N671" i="1" s="1"/>
  <c r="M671" i="1" a="1"/>
  <c r="M671" i="1" s="1"/>
  <c r="BD670" i="1" a="1"/>
  <c r="BD670" i="1" s="1"/>
  <c r="BC670" i="1" a="1"/>
  <c r="BC670" i="1" s="1"/>
  <c r="D669" i="12"/>
  <c r="N670" i="1" a="1"/>
  <c r="N670" i="1" s="1"/>
  <c r="M670" i="1" a="1"/>
  <c r="M670" i="1" s="1"/>
  <c r="G653" i="11" s="1"/>
  <c r="BD669" i="1" a="1"/>
  <c r="BD669" i="1" s="1"/>
  <c r="BC669" i="1" a="1"/>
  <c r="BC669" i="1" s="1"/>
  <c r="N669" i="1" a="1"/>
  <c r="N669" i="1" s="1"/>
  <c r="M669" i="1" a="1"/>
  <c r="M669" i="1" s="1"/>
  <c r="G652" i="11" s="1"/>
  <c r="BD668" i="1" a="1"/>
  <c r="BD668" i="1" s="1"/>
  <c r="BC668" i="1" a="1"/>
  <c r="BC668" i="1" s="1"/>
  <c r="E667" i="12"/>
  <c r="N668" i="1" a="1"/>
  <c r="N668" i="1" s="1"/>
  <c r="M668" i="1" a="1"/>
  <c r="M668" i="1" s="1"/>
  <c r="BD667" i="1" a="1"/>
  <c r="BD667" i="1" s="1"/>
  <c r="BC667" i="1" a="1"/>
  <c r="BC667" i="1" s="1"/>
  <c r="D666" i="12"/>
  <c r="N667" i="1" a="1"/>
  <c r="N667" i="1" s="1"/>
  <c r="M667" i="1" a="1"/>
  <c r="M667" i="1" s="1"/>
  <c r="G650" i="11" s="1"/>
  <c r="BD666" i="1" a="1"/>
  <c r="BD666" i="1" s="1"/>
  <c r="BC666" i="1" a="1"/>
  <c r="BC666" i="1" s="1"/>
  <c r="N666" i="1" a="1"/>
  <c r="N666" i="1" s="1"/>
  <c r="M666" i="1" a="1"/>
  <c r="M666" i="1" s="1"/>
  <c r="G649" i="11" s="1"/>
  <c r="BD665" i="1" a="1"/>
  <c r="BD665" i="1" s="1"/>
  <c r="BC665" i="1" a="1"/>
  <c r="BC665" i="1" s="1"/>
  <c r="E664" i="12"/>
  <c r="N665" i="1" a="1"/>
  <c r="N665" i="1" s="1"/>
  <c r="M665" i="1" a="1"/>
  <c r="M665" i="1" s="1"/>
  <c r="BD664" i="1" a="1"/>
  <c r="BD664" i="1" s="1"/>
  <c r="BC664" i="1" a="1"/>
  <c r="BC664" i="1" s="1"/>
  <c r="D663" i="12"/>
  <c r="N664" i="1" a="1"/>
  <c r="N664" i="1" s="1"/>
  <c r="M664" i="1" a="1"/>
  <c r="M664" i="1" s="1"/>
  <c r="G647" i="11" s="1"/>
  <c r="BD663" i="1" a="1"/>
  <c r="BD663" i="1" s="1"/>
  <c r="BC663" i="1" a="1"/>
  <c r="BC663" i="1" s="1"/>
  <c r="N663" i="1" a="1"/>
  <c r="N663" i="1" s="1"/>
  <c r="M663" i="1" a="1"/>
  <c r="M663" i="1" s="1"/>
  <c r="G646" i="11" s="1"/>
  <c r="BD662" i="1" a="1"/>
  <c r="BD662" i="1" s="1"/>
  <c r="BC662" i="1" a="1"/>
  <c r="BC662" i="1" s="1"/>
  <c r="E661" i="12"/>
  <c r="N662" i="1" a="1"/>
  <c r="N662" i="1" s="1"/>
  <c r="M662" i="1" a="1"/>
  <c r="M662" i="1" s="1"/>
  <c r="BD661" i="1" a="1"/>
  <c r="BD661" i="1" s="1"/>
  <c r="BC661" i="1" a="1"/>
  <c r="BC661" i="1" s="1"/>
  <c r="D660" i="12"/>
  <c r="N661" i="1" a="1"/>
  <c r="N661" i="1" s="1"/>
  <c r="M661" i="1" a="1"/>
  <c r="M661" i="1" s="1"/>
  <c r="G644" i="11" s="1"/>
  <c r="BD660" i="1" a="1"/>
  <c r="BD660" i="1" s="1"/>
  <c r="BC660" i="1" a="1"/>
  <c r="BC660" i="1" s="1"/>
  <c r="E659" i="12"/>
  <c r="N660" i="1" a="1"/>
  <c r="N660" i="1" s="1"/>
  <c r="M660" i="1" a="1"/>
  <c r="M660" i="1" s="1"/>
  <c r="BD659" i="1" a="1"/>
  <c r="BD659" i="1" s="1"/>
  <c r="BC659" i="1" a="1"/>
  <c r="BC659" i="1" s="1"/>
  <c r="N659" i="1" a="1"/>
  <c r="N659" i="1" s="1"/>
  <c r="M659" i="1" a="1"/>
  <c r="M659" i="1" s="1"/>
  <c r="BD658" i="1" a="1"/>
  <c r="BD658" i="1" s="1"/>
  <c r="BC658" i="1" a="1"/>
  <c r="BC658" i="1" s="1"/>
  <c r="N658" i="1" a="1"/>
  <c r="N658" i="1" s="1"/>
  <c r="L657" i="12" s="1"/>
  <c r="M658" i="1" a="1"/>
  <c r="M658" i="1" s="1"/>
  <c r="BD657" i="1" a="1"/>
  <c r="BD657" i="1" s="1"/>
  <c r="BC657" i="1" a="1"/>
  <c r="BC657" i="1" s="1"/>
  <c r="N657" i="1" a="1"/>
  <c r="N657" i="1" s="1"/>
  <c r="L656" i="12" s="1"/>
  <c r="M657" i="1" a="1"/>
  <c r="M657" i="1" s="1"/>
  <c r="BD656" i="1" a="1"/>
  <c r="BD656" i="1" s="1"/>
  <c r="BC656" i="1" a="1"/>
  <c r="BC656" i="1" s="1"/>
  <c r="E655" i="12"/>
  <c r="N656" i="1" a="1"/>
  <c r="N656" i="1" s="1"/>
  <c r="L655" i="12" s="1"/>
  <c r="M656" i="1" a="1"/>
  <c r="M656" i="1" s="1"/>
  <c r="BD655" i="1" a="1"/>
  <c r="BD655" i="1" s="1"/>
  <c r="BC655" i="1" a="1"/>
  <c r="BC655" i="1" s="1"/>
  <c r="N655" i="1" a="1"/>
  <c r="N655" i="1" s="1"/>
  <c r="L654" i="12" s="1"/>
  <c r="M655" i="1" a="1"/>
  <c r="M655" i="1" s="1"/>
  <c r="BD654" i="1" a="1"/>
  <c r="BD654" i="1" s="1"/>
  <c r="BC654" i="1" a="1"/>
  <c r="BC654" i="1" s="1"/>
  <c r="N654" i="1" a="1"/>
  <c r="N654" i="1" s="1"/>
  <c r="L653" i="12" s="1"/>
  <c r="M654" i="1" a="1"/>
  <c r="M654" i="1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K649" i="12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K646" i="12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K642" i="12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E640" i="12"/>
  <c r="D640" i="12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K639" i="12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M636" i="1" a="1"/>
  <c r="M636" i="1" s="1"/>
  <c r="BD635" i="1" a="1"/>
  <c r="BD635" i="1" s="1"/>
  <c r="BC635" i="1" a="1"/>
  <c r="BC635" i="1" s="1"/>
  <c r="N635" i="1" a="1"/>
  <c r="N635" i="1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BD626" i="1" a="1"/>
  <c r="BD626" i="1" s="1"/>
  <c r="BC626" i="1" a="1"/>
  <c r="BC626" i="1" s="1"/>
  <c r="N626" i="1" a="1"/>
  <c r="N626" i="1" s="1"/>
  <c r="M626" i="1" a="1"/>
  <c r="M626" i="1" s="1"/>
  <c r="BD625" i="1" a="1"/>
  <c r="BD625" i="1" s="1"/>
  <c r="BC625" i="1" a="1"/>
  <c r="BC625" i="1" s="1"/>
  <c r="N625" i="1" a="1"/>
  <c r="N625" i="1" s="1"/>
  <c r="M625" i="1" a="1"/>
  <c r="M625" i="1" s="1"/>
  <c r="BD624" i="1" a="1"/>
  <c r="BD624" i="1" s="1"/>
  <c r="BC624" i="1" a="1"/>
  <c r="BC624" i="1" s="1"/>
  <c r="N624" i="1" a="1"/>
  <c r="N624" i="1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F637" i="1"/>
  <c r="A638" i="1"/>
  <c r="G638" i="1"/>
  <c r="AI638" i="1"/>
  <c r="AJ638" i="1" s="1"/>
  <c r="AY638" i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 s="1"/>
  <c r="AY642" i="1"/>
  <c r="BF642" i="1"/>
  <c r="A643" i="1"/>
  <c r="G643" i="1"/>
  <c r="AI643" i="1"/>
  <c r="AJ643" i="1" s="1"/>
  <c r="AY643" i="1"/>
  <c r="BF643" i="1"/>
  <c r="A644" i="1"/>
  <c r="G644" i="1"/>
  <c r="AI644" i="1"/>
  <c r="AJ644" i="1" s="1"/>
  <c r="AY644" i="1"/>
  <c r="BF644" i="1"/>
  <c r="A645" i="1"/>
  <c r="G645" i="1"/>
  <c r="AI645" i="1"/>
  <c r="AJ645" i="1" s="1"/>
  <c r="AY645" i="1"/>
  <c r="BF645" i="1"/>
  <c r="A646" i="1"/>
  <c r="G646" i="1"/>
  <c r="AI646" i="1"/>
  <c r="AJ646" i="1" s="1"/>
  <c r="AY646" i="1"/>
  <c r="BF646" i="1"/>
  <c r="A647" i="1"/>
  <c r="G647" i="1"/>
  <c r="AI647" i="1"/>
  <c r="AJ647" i="1" s="1"/>
  <c r="AY647" i="1"/>
  <c r="BF647" i="1"/>
  <c r="A648" i="1"/>
  <c r="G648" i="1"/>
  <c r="AI648" i="1"/>
  <c r="AJ648" i="1" s="1"/>
  <c r="AY648" i="1"/>
  <c r="BF648" i="1"/>
  <c r="A649" i="1"/>
  <c r="G649" i="1"/>
  <c r="AI649" i="1"/>
  <c r="AJ649" i="1" s="1"/>
  <c r="AY649" i="1"/>
  <c r="BF649" i="1"/>
  <c r="A650" i="1"/>
  <c r="G650" i="1"/>
  <c r="AI650" i="1"/>
  <c r="AJ650" i="1" s="1"/>
  <c r="AY650" i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F653" i="1"/>
  <c r="A654" i="1"/>
  <c r="G654" i="1"/>
  <c r="AI654" i="1"/>
  <c r="AJ654" i="1" s="1"/>
  <c r="AY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 s="1"/>
  <c r="AY656" i="1"/>
  <c r="BF656" i="1"/>
  <c r="A657" i="1"/>
  <c r="G657" i="1"/>
  <c r="AI657" i="1"/>
  <c r="AJ657" i="1" s="1"/>
  <c r="AY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D571" i="12"/>
  <c r="E569" i="12"/>
  <c r="D568" i="12"/>
  <c r="E566" i="12"/>
  <c r="D565" i="12"/>
  <c r="E563" i="12"/>
  <c r="D562" i="12"/>
  <c r="E560" i="12"/>
  <c r="D552" i="12"/>
  <c r="E551" i="12"/>
  <c r="D551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C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D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54" i="1" l="1"/>
  <c r="D691" i="12"/>
  <c r="C675" i="11"/>
  <c r="D695" i="12"/>
  <c r="C679" i="11"/>
  <c r="E696" i="12"/>
  <c r="D680" i="11"/>
  <c r="F676" i="13"/>
  <c r="G681" i="11"/>
  <c r="D692" i="12"/>
  <c r="C676" i="11"/>
  <c r="F674" i="13"/>
  <c r="G679" i="11"/>
  <c r="E695" i="12"/>
  <c r="D679" i="11"/>
  <c r="D688" i="12"/>
  <c r="C672" i="11"/>
  <c r="D694" i="12"/>
  <c r="C678" i="11"/>
  <c r="D697" i="12"/>
  <c r="C681" i="11"/>
  <c r="E698" i="12"/>
  <c r="D682" i="11"/>
  <c r="BB653" i="1"/>
  <c r="BB652" i="1"/>
  <c r="D687" i="12"/>
  <c r="C671" i="11"/>
  <c r="D689" i="12"/>
  <c r="C673" i="11"/>
  <c r="D684" i="12"/>
  <c r="C668" i="11"/>
  <c r="BB666" i="1"/>
  <c r="BB665" i="1"/>
  <c r="BB664" i="1"/>
  <c r="BB66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F665" i="13"/>
  <c r="D670" i="12"/>
  <c r="C654" i="11"/>
  <c r="D675" i="12"/>
  <c r="C659" i="11"/>
  <c r="F663" i="13"/>
  <c r="G668" i="11"/>
  <c r="E685" i="12"/>
  <c r="D669" i="11"/>
  <c r="G671" i="11"/>
  <c r="F666" i="13"/>
  <c r="D673" i="12"/>
  <c r="C657" i="11"/>
  <c r="D678" i="12"/>
  <c r="C662" i="11"/>
  <c r="G669" i="11"/>
  <c r="F664" i="13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F660" i="13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<sst xmlns="http://schemas.openxmlformats.org/spreadsheetml/2006/main" count="13880" uniqueCount="1956">
  <si>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</si>
  <si>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</si>
  <si>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</si>
  <si>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</si>
  <si>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</si>
  <si>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</si>
  <si>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</si>
  <si>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</si>
  <si>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</si>
  <si>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</si>
  <si>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</si>
  <si>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</si>
  <si>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</si>
  <si>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</si>
  <si>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</si>
  <si>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</si>
  <si>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</si>
  <si>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</si>
  <si>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</si>
  <si>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</si>
  <si>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</si>
  <si>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</si>
  <si>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</si>
  <si>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</si>
  <si>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</si>
  <si>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</si>
  <si>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</si>
  <si>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</si>
  <si>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</si>
  <si>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</si>
  <si>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</si>
  <si>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</si>
  <si>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</si>
  <si>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</si>
  <si>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</si>
  <si>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</si>
  <si>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</si>
  <si>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</si>
  <si>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</si>
  <si>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</si>
  <si>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</si>
  <si>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</si>
  <si>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</si>
  <si>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</si>
  <si>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</si>
  <si>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</si>
  <si>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</si>
  <si>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</si>
  <si>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</si>
  <si>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</si>
  <si>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</si>
  <si>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</si>
  <si>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</si>
  <si>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</si>
  <si>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</si>
  <si>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</si>
  <si>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</si>
  <si>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</si>
  <si>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</si>
  <si>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</si>
  <si>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</si>
  <si>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</si>
  <si>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</si>
  <si>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</si>
  <si>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</si>
  <si>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</si>
  <si>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</si>
  <si>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</si>
  <si>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</si>
  <si>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</si>
  <si>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</si>
  <si>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</si>
  <si>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</si>
  <si>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</si>
  <si>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</si>
  <si>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</si>
  <si>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</si>
  <si>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</si>
  <si>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</si>
  <si>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</si>
  <si>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</si>
  <si>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</si>
  <si>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</si>
  <si>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</si>
  <si>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</si>
  <si>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</si>
  <si>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</si>
  <si>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</si>
  <si>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</si>
  <si>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</si>
  <si>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</si>
  <si>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</si>
  <si>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</si>
  <si>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</si>
  <si>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</si>
  <si>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</si>
  <si>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</si>
  <si>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</si>
  <si>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</si>
  <si>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</si>
  <si>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</si>
  <si>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</si>
  <si>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</si>
  <si>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</si>
  <si>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</si>
  <si>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</si>
  <si>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</si>
  <si>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</si>
  <si>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</si>
  <si>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</si>
  <si>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</si>
  <si>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</si>
  <si>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</si>
  <si>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</si>
  <si>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</si>
  <si>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</si>
  <si>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</si>
  <si>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</si>
  <si>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</si>
  <si>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</si>
  <si>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</si>
  <si>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</si>
  <si>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</si>
  <si>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</si>
  <si>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</si>
  <si>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</si>
  <si>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</si>
  <si>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</si>
  <si>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</si>
  <si>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</si>
  <si>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</si>
  <si>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</si>
  <si>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</si>
  <si>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</si>
  <si>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</si>
  <si>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</si>
  <si>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</si>
  <si>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</si>
  <si>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</si>
  <si>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</si>
  <si>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</si>
  <si>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</si>
  <si>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</si>
  <si>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</si>
  <si>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</si>
  <si>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</si>
  <si>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</si>
  <si>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</si>
  <si>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</si>
  <si>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</si>
  <si>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</si>
  <si>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</si>
  <si>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</si>
  <si>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</si>
  <si>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</si>
  <si>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</si>
  <si>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</si>
  <si>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</si>
  <si>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</si>
  <si>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</si>
  <si>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</si>
  <si>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</si>
  <si>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</si>
  <si>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</si>
  <si>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</si>
  <si>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</si>
  <si>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</si>
  <si>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</si>
  <si>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</si>
  <si>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</si>
  <si>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</si>
  <si>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</si>
  <si>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</si>
  <si>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</si>
  <si>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</si>
  <si>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</si>
  <si>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</si>
  <si>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</si>
  <si>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</si>
  <si>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</si>
  <si>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</si>
  <si>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</si>
  <si>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</si>
  <si>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</si>
  <si>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</si>
  <si>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</si>
  <si>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</si>
  <si>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</si>
  <si>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</si>
  <si>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</si>
  <si>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</si>
  <si>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</si>
  <si>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</si>
  <si>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</si>
  <si>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</si>
  <si>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</si>
  <si>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</si>
  <si>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</si>
  <si>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</si>
  <si>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</si>
  <si>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</si>
  <si>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</si>
  <si>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</si>
  <si>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</si>
  <si>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</si>
  <si>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</si>
  <si>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</si>
  <si>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</si>
  <si>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</si>
  <si>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</si>
  <si>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</si>
  <si>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</si>
  <si>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</si>
  <si>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</si>
  <si>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</si>
  <si>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</si>
  <si>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</si>
  <si>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</si>
  <si>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</si>
  <si>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</si>
  <si>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</si>
  <si>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</si>
  <si>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</si>
  <si>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</si>
  <si>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</si>
  <si>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</si>
  <si>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</si>
  <si>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</si>
  <si>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</si>
  <si>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</si>
  <si>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</si>
  <si>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</si>
  <si>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</si>
  <si>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</si>
  <si>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</si>
  <si>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</si>
  <si>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</si>
  <si>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</si>
  <si>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</si>
  <si>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</si>
  <si>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</si>
  <si>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</si>
  <si>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</si>
  <si>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</si>
  <si>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</si>
  <si>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</si>
  <si>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</si>
  <si>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</si>
  <si>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</si>
  <si>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</si>
  <si>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</si>
  <si>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</si>
  <si>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</si>
  <si>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</si>
  <si>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</si>
  <si>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</si>
  <si>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</si>
  <si>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</si>
  <si>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</si>
  <si>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</si>
  <si>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</si>
  <si>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</si>
  <si>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</si>
  <si>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</si>
  <si>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</si>
  <si>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</si>
  <si>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</si>
  <si>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</si>
  <si>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</si>
  <si>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</si>
  <si>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</si>
  <si>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</si>
  <si>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</si>
  <si>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</si>
  <si>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</si>
  <si>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</si>
  <si>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</si>
  <si>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</si>
  <si>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</si>
  <si>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</si>
  <si>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</si>
  <si>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</si>
  <si>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</si>
  <si>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</si>
  <si>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</si>
  <si>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</si>
  <si>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</si>
  <si>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</si>
  <si>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</si>
  <si>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</si>
  <si>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</si>
  <si>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</si>
  <si>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</si>
  <si>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</si>
  <si>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</si>
  <si>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</si>
  <si>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</si>
  <si>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</si>
  <si>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</si>
  <si>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</si>
  <si>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</si>
  <si>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</si>
  <si>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</si>
  <si>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</si>
  <si>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</si>
  <si>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</si>
  <si>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</si>
  <si>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</si>
  <si>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</si>
  <si>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</si>
  <si>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</si>
  <si>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</si>
  <si>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</si>
  <si>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</si>
  <si>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</si>
  <si>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</si>
  <si>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</si>
  <si>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</si>
  <si>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</si>
  <si>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</si>
  <si>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</si>
  <si>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</si>
  <si>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</si>
  <si>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</si>
  <si>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</si>
  <si>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</si>
  <si>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</si>
  <si>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</si>
  <si>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</si>
  <si>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</si>
  <si>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</si>
  <si>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</si>
  <si>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</si>
  <si>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</si>
  <si>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</si>
  <si>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</si>
  <si>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</si>
  <si>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</si>
  <si>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</si>
  <si>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</si>
  <si>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</si>
  <si>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</si>
  <si>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</si>
  <si>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</si>
  <si>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</si>
  <si>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</si>
  <si>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</si>
  <si>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</si>
  <si>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</si>
  <si>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</si>
  <si>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</si>
  <si>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</si>
  <si>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</si>
  <si>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</si>
  <si>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</si>
  <si>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</si>
  <si>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</si>
  <si>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</si>
  <si>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</si>
  <si>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</si>
  <si>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</si>
  <si>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</si>
  <si>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</si>
  <si>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</si>
  <si>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</si>
  <si>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</si>
  <si>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</si>
  <si>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</si>
  <si>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</si>
  <si>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</si>
  <si>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</si>
  <si>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</si>
  <si>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</si>
  <si>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</si>
  <si>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</si>
  <si>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</si>
  <si>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</si>
  <si>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</si>
  <si>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</si>
  <si>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</si>
  <si>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</si>
  <si>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</si>
  <si>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</si>
  <si>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</si>
  <si>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</si>
  <si>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</si>
  <si>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</si>
  <si>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</si>
  <si>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</si>
  <si>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</si>
  <si>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</si>
  <si>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</si>
  <si>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</si>
  <si>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</si>
  <si>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</si>
  <si>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</si>
  <si>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</si>
  <si>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</si>
  <si>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</si>
  <si>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</si>
  <si>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</si>
  <si>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</si>
  <si>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</si>
  <si>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</si>
  <si>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</si>
  <si>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</si>
  <si>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</si>
  <si>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</si>
  <si>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</si>
  <si>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</si>
  <si>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</si>
  <si>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</si>
  <si>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</si>
  <si>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</si>
  <si>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</si>
  <si>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</si>
  <si>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</si>
  <si>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</si>
  <si>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</si>
  <si>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</si>
  <si>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</si>
  <si>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</si>
  <si>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</si>
  <si>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</si>
  <si>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</si>
  <si>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</si>
  <si>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</si>
  <si>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</si>
  <si>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</si>
  <si>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</si>
  <si>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</si>
  <si>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</si>
  <si>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</si>
  <si>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</si>
  <si>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</si>
  <si>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</si>
  <si>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</si>
  <si>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</si>
  <si>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</si>
  <si>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</si>
  <si>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</si>
  <si>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</si>
  <si>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</si>
  <si>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</si>
  <si>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</si>
  <si>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</si>
  <si>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</si>
  <si>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</si>
  <si>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</si>
  <si>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</si>
  <si>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</si>
  <si>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</si>
  <si>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</si>
  <si>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</si>
  <si>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</si>
  <si>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</si>
  <si>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</si>
  <si>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</si>
  <si>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</si>
  <si>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</si>
  <si>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</si>
  <si>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</si>
  <si>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</si>
  <si>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</si>
  <si>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</si>
  <si>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</si>
  <si>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</si>
  <si>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</si>
  <si>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</si>
  <si>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</si>
  <si>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</si>
  <si>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</si>
  <si>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</si>
  <si>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</si>
  <si>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</si>
  <si>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</si>
  <si>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</si>
  <si>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</si>
  <si>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</si>
  <si>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</si>
  <si>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</si>
  <si>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</si>
  <si>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</si>
  <si>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</si>
  <si>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</si>
  <si>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</si>
  <si>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</si>
  <si>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</si>
  <si>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</si>
  <si>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</si>
  <si>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</si>
  <si>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</si>
  <si>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</si>
  <si>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</si>
  <si>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</si>
  <si>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</si>
  <si>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</si>
  <si>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</si>
  <si>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</si>
  <si>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</si>
  <si>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</si>
  <si>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</si>
  <si>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</si>
  <si>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</si>
  <si>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</si>
  <si>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</si>
  <si>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</si>
  <si>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</si>
  <si>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</si>
  <si>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</si>
  <si>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</si>
  <si>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</si>
  <si>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</si>
  <si>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</si>
  <si>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</si>
  <si>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</si>
  <si>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</si>
  <si>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</si>
  <si>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</si>
  <si>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</si>
  <si>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</si>
  <si>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</si>
  <si>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</si>
  <si>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</si>
  <si>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</si>
  <si>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</si>
  <si>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</si>
  <si>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</si>
  <si>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</si>
  <si>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</si>
  <si>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</si>
  <si>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</si>
  <si>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</si>
  <si>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</si>
  <si>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</si>
  <si>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</si>
  <si>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</si>
  <si>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</si>
  <si>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</si>
  <si>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</si>
  <si>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</si>
  <si>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</si>
  <si>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</si>
  <si>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</si>
  <si>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</si>
  <si>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</si>
  <si>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</si>
  <si>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</si>
  <si>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</si>
  <si>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</si>
  <si>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</si>
  <si>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</si>
  <si>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</si>
  <si>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</si>
  <si>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</si>
  <si>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</si>
  <si>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</si>
  <si>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</si>
  <si>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</si>
  <si>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</si>
  <si>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</si>
  <si>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</si>
  <si>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</si>
  <si>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</si>
  <si>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</si>
  <si>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</si>
  <si>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</si>
  <si>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</si>
  <si>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</si>
  <si>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</si>
  <si>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</si>
  <si>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</si>
  <si>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</si>
  <si>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</si>
  <si>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</si>
  <si>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</si>
  <si>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</si>
  <si>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</si>
  <si>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</si>
  <si>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</si>
  <si>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</si>
  <si>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</si>
  <si>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</si>
  <si>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</si>
  <si>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</si>
  <si>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</si>
  <si>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</si>
  <si>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</si>
  <si>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</si>
  <si>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</si>
  <si>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</si>
  <si>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</si>
  <si>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</si>
  <si>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</si>
  <si>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</si>
  <si>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</si>
  <si>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</si>
  <si>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</si>
  <si>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</si>
  <si>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</si>
  <si>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</si>
  <si>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</si>
  <si>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</si>
  <si>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</si>
  <si>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</si>
  <si>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</si>
  <si>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</si>
  <si>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</si>
  <si>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</si>
  <si>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</si>
  <si>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</si>
  <si>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</si>
  <si>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</si>
  <si>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</si>
  <si>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</si>
  <si>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</si>
  <si>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</si>
  <si>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</si>
  <si>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</si>
  <si>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</si>
  <si>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</si>
  <si>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</si>
  <si>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</si>
  <si>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</si>
  <si>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</si>
  <si>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</si>
  <si>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</si>
  <si>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</si>
  <si>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</si>
  <si>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</si>
  <si>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</si>
  <si>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</si>
  <si>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</si>
  <si>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</si>
  <si>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</si>
  <si>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</si>
  <si>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</si>
  <si>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</si>
  <si>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</si>
  <si>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</si>
  <si>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</si>
  <si>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</si>
  <si>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</si>
  <si>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</si>
  <si>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</si>
  <si>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</si>
  <si>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</si>
  <si>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</si>
  <si>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</si>
  <si>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</si>
  <si>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</si>
  <si>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</si>
  <si>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</si>
  <si>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</si>
  <si>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</si>
  <si>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</si>
  <si>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</si>
  <si>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</si>
  <si>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</si>
  <si>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</si>
  <si>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</si>
  <si>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</si>
  <si>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</si>
  <si>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</si>
  <si>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</si>
  <si>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</si>
  <si>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</si>
  <si>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</si>
  <si>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</si>
  <si>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</si>
  <si>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</si>
  <si>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</si>
  <si>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</si>
  <si>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</si>
  <si>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</si>
  <si>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</si>
  <si>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</si>
  <si>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</si>
  <si>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</si>
  <si>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</si>
  <si>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</si>
  <si>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</si>
  <si>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</si>
  <si>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</si>
  <si>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</si>
  <si>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</si>
  <si>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</si>
  <si>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</si>
  <si>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</si>
  <si>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</si>
  <si>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</si>
  <si>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</si>
  <si>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</si>
  <si>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</si>
  <si>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</si>
  <si>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</si>
  <si>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</si>
  <si>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</si>
  <si>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</si>
  <si>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</si>
  <si>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</si>
  <si>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</si>
  <si>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</si>
  <si>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</si>
  <si>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</si>
  <si>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</si>
  <si>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</si>
  <si>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</si>
  <si>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</si>
  <si>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</si>
  <si>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</si>
  <si>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</si>
  <si>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</si>
  <si>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</si>
  <si>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</si>
  <si>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</si>
  <si>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</si>
  <si>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</si>
  <si>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</si>
  <si>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</si>
  <si>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</si>
  <si>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</si>
  <si>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</si>
  <si>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</si>
  <si>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</si>
  <si>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</si>
  <si>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</si>
  <si>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</si>
  <si>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</si>
  <si>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</si>
  <si>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</si>
  <si>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</si>
  <si>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</si>
  <si>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</si>
  <si>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</si>
  <si>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</si>
  <si>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</si>
  <si>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</si>
  <si>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</si>
  <si>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</si>
  <si>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</si>
  <si>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</si>
  <si>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</si>
  <si>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</si>
  <si>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</si>
  <si>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</si>
  <si>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</si>
  <si>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</si>
  <si>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</si>
  <si>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</si>
  <si>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</si>
  <si>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</si>
  <si>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</si>
  <si>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</si>
  <si>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</si>
  <si>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</si>
  <si>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</si>
  <si>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</si>
  <si>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</si>
  <si>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</si>
  <si>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</si>
  <si>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</si>
  <si>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</si>
  <si>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</si>
  <si>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</si>
  <si>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</si>
  <si>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</si>
  <si>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</si>
  <si>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</si>
  <si>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</si>
  <si>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</si>
  <si>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</si>
  <si>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</si>
  <si>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</si>
  <si>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</si>
  <si>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</si>
  <si>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</si>
  <si>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</si>
  <si>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</si>
  <si>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</si>
  <si>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</si>
  <si>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</si>
  <si>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</si>
  <si>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</si>
  <si>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</si>
  <si>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</si>
  <si>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</si>
  <si>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</si>
  <si>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</si>
  <si>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</si>
  <si>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</si>
  <si>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</si>
  <si>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</si>
  <si>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</si>
  <si>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</si>
  <si>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</si>
  <si>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</si>
  <si>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</si>
  <si>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</si>
  <si>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</si>
  <si>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</si>
  <si>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</si>
  <si>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</si>
  <si>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</si>
  <si>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</si>
  <si>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</si>
  <si>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</si>
  <si>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</si>
  <si>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</si>
  <si>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</si>
  <si>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</si>
  <si>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</si>
  <si>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</si>
  <si>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</si>
  <si>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</si>
  <si>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</si>
  <si>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</si>
  <si>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</si>
  <si>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</si>
  <si>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</si>
  <si>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</si>
  <si>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</si>
  <si>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</si>
  <si>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</si>
  <si>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</si>
  <si>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</si>
  <si>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</si>
  <si>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</si>
  <si>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</si>
  <si>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</si>
  <si>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</si>
  <si>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</si>
  <si>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</si>
  <si>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</si>
  <si>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</si>
  <si>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</si>
  <si>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</si>
  <si>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</si>
  <si>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</si>
  <si>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</si>
  <si>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</si>
  <si>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</si>
  <si>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</si>
  <si>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</si>
  <si>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</si>
  <si>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</si>
  <si>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</si>
  <si>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</si>
  <si>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</si>
  <si>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</si>
  <si>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</si>
  <si>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</si>
  <si>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</si>
  <si>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</si>
  <si>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</si>
  <si>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</si>
  <si>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</si>
  <si>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</si>
  <si>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</si>
  <si>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</si>
  <si>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</si>
  <si>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</si>
  <si>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</si>
  <si>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</si>
  <si>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</si>
  <si>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</si>
  <si>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</si>
  <si>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</si>
  <si>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</si>
  <si>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</si>
  <si>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</si>
  <si>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</si>
  <si>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</si>
  <si>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</si>
  <si>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</si>
  <si>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</si>
  <si>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</si>
  <si>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</si>
  <si>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</si>
  <si>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</si>
  <si>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</si>
  <si>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</si>
  <si>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</si>
  <si>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</si>
  <si>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</si>
  <si>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</si>
  <si>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</si>
  <si>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</si>
  <si>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</si>
  <si>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</si>
  <si>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</si>
  <si>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</si>
  <si>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</si>
  <si>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</si>
  <si>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</si>
  <si>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</si>
  <si>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</si>
  <si>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</si>
  <si>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</si>
  <si>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</si>
  <si>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</si>
  <si>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</si>
  <si>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</si>
  <si>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</si>
  <si>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</si>
  <si>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</si>
  <si>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</si>
  <si>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</si>
  <si>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</si>
  <si>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</si>
  <si>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</si>
  <si>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</si>
  <si>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</si>
  <si>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</si>
  <si>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</si>
  <si>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</si>
  <si>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</si>
  <si>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</si>
  <si>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</si>
  <si>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</si>
  <si>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</si>
  <si>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</si>
  <si>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</si>
  <si>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</si>
  <si>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</si>
  <si>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</si>
  <si>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</si>
  <si>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</si>
  <si>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</si>
  <si>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</si>
  <si>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</si>
  <si>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</si>
  <si>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</si>
  <si>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</si>
  <si>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</si>
  <si>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</si>
  <si>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</si>
  <si>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</si>
  <si>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</si>
  <si>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</si>
  <si>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</si>
  <si>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</si>
  <si>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</si>
  <si>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</si>
  <si>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</si>
  <si>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</si>
  <si>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</si>
  <si>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</si>
  <si>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</si>
  <si>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</si>
  <si>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</si>
  <si>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</si>
  <si>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</si>
  <si>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</si>
  <si>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</si>
  <si>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</si>
  <si>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</si>
  <si>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</si>
  <si>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</si>
  <si>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</si>
  <si>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</si>
  <si>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</si>
  <si>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</si>
  <si>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</si>
  <si>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</si>
  <si>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</si>
  <si>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</si>
  <si>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</si>
  <si>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</si>
  <si>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</si>
  <si>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</si>
  <si>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</si>
  <si>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</si>
  <si>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</si>
  <si>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</si>
  <si>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</si>
  <si>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</si>
  <si>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</si>
  <si>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</si>
  <si>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</si>
  <si>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</si>
  <si>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</si>
  <si>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</si>
  <si>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</si>
  <si>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</si>
  <si>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</si>
  <si>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</si>
  <si>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</si>
  <si>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</si>
  <si>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</si>
  <si>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</si>
  <si>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</si>
  <si>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</si>
  <si>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</si>
  <si>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</si>
  <si>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</si>
  <si>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</si>
  <si>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</si>
  <si>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</si>
  <si>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</si>
  <si>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</si>
  <si>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</si>
  <si>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</si>
  <si>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</si>
  <si>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</si>
  <si>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</si>
  <si>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</si>
  <si>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</si>
  <si>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</si>
  <si>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</si>
  <si>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</si>
  <si>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</si>
  <si>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</si>
  <si>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</si>
  <si>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</si>
  <si>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</si>
  <si>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</si>
  <si>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</si>
  <si>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</si>
  <si>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</si>
  <si>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</si>
  <si>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</si>
  <si>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</si>
  <si>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</si>
  <si>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</si>
  <si>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</si>
  <si>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</si>
  <si>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</si>
  <si>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</si>
  <si>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</si>
  <si>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</si>
  <si>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</si>
  <si>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</si>
  <si>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</si>
  <si>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</si>
  <si>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</si>
  <si>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</si>
  <si>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</si>
  <si>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</si>
  <si>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</si>
  <si>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</si>
  <si>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</si>
  <si>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</si>
  <si>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</si>
  <si>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</si>
  <si>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</si>
  <si>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</si>
  <si>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</si>
  <si>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</si>
  <si>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</si>
  <si>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</si>
  <si>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</si>
  <si>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</si>
  <si>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</si>
  <si>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</si>
  <si>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</si>
  <si>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</si>
  <si>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</si>
  <si>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</si>
  <si>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</si>
  <si>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</si>
  <si>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</si>
  <si>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</si>
  <si>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</si>
  <si>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</si>
  <si>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</si>
  <si>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</si>
  <si>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</si>
  <si>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</si>
  <si>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</si>
  <si>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</si>
  <si>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</si>
  <si>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</si>
  <si>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</si>
  <si>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</si>
  <si>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</si>
  <si>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</si>
  <si>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</si>
  <si>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</si>
  <si>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</si>
  <si>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</si>
  <si>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</si>
  <si>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</si>
  <si>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</si>
  <si>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</si>
  <si>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</si>
  <si>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</si>
  <si>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</si>
  <si>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</si>
  <si>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</si>
  <si>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</si>
  <si>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</si>
  <si>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</si>
  <si>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</si>
  <si>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</si>
  <si>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</si>
  <si>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</si>
  <si>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</si>
  <si>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</si>
  <si>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</si>
  <si>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</si>
  <si>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</si>
  <si>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</si>
  <si>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</si>
  <si>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</si>
  <si>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</si>
  <si>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</si>
  <si>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</si>
  <si>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</si>
  <si>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</si>
  <si>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</si>
  <si>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</si>
  <si>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</si>
  <si>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</si>
  <si>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</si>
  <si>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</si>
  <si>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</si>
  <si>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</si>
  <si>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</si>
  <si>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</si>
  <si>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</si>
  <si>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</si>
  <si>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</si>
  <si>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</si>
  <si>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</si>
  <si>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</si>
  <si>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</si>
  <si>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</si>
  <si>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</si>
  <si>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</si>
  <si>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</si>
  <si>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</si>
  <si>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</si>
  <si>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</si>
  <si>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</si>
  <si>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</si>
  <si>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</si>
  <si>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</si>
  <si>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</si>
  <si>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</si>
  <si>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</si>
  <si>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</si>
  <si>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</si>
  <si>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</si>
  <si>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</si>
  <si>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</si>
  <si>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</si>
  <si>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</si>
  <si>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</si>
  <si>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</si>
  <si>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</si>
  <si>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</si>
  <si>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</si>
  <si>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</si>
  <si>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</si>
  <si>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</si>
  <si>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</si>
  <si>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</si>
  <si>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</si>
  <si>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</si>
  <si>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</si>
  <si>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</si>
  <si>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</si>
  <si>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</si>
  <si>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</si>
  <si>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</si>
  <si>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</si>
  <si>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</si>
  <si>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</si>
  <si>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</si>
  <si>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</si>
  <si>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</si>
  <si>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</si>
  <si>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</si>
  <si>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</si>
  <si>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</si>
  <si>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</si>
  <si>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</si>
  <si>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</si>
  <si>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</si>
  <si>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</si>
  <si>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</si>
  <si>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</si>
  <si>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</si>
  <si>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</si>
  <si>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</si>
  <si>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</si>
  <si>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</si>
  <si>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</si>
  <si>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</si>
  <si>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</si>
  <si>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</si>
  <si>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</si>
  <si>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</si>
  <si>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</si>
  <si>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</si>
  <si>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</si>
  <si>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</si>
  <si>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</si>
  <si>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</si>
  <si>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</si>
  <si>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</si>
  <si>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</si>
  <si>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</si>
  <si>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</si>
  <si>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</si>
  <si>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</si>
  <si>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</si>
  <si>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</si>
  <si>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</si>
  <si>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</si>
  <si>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</si>
  <si>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</si>
  <si>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</si>
  <si>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</si>
  <si>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</si>
  <si>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</si>
  <si>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</si>
  <si>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</si>
  <si>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</si>
  <si>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</si>
  <si>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</si>
  <si>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</si>
  <si>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</si>
  <si>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</si>
  <si>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</si>
  <si>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</si>
  <si>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</si>
  <si>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</si>
  <si>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</si>
  <si>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</si>
  <si>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</si>
  <si>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</si>
  <si>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</si>
  <si>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</si>
  <si>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</si>
  <si>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</si>
  <si>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</si>
  <si>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</si>
  <si>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</si>
  <si>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</si>
  <si>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</si>
  <si>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</si>
  <si>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</si>
  <si>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</si>
  <si>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</si>
  <si>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</si>
  <si>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</si>
  <si>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</si>
  <si>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</si>
  <si>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</si>
  <si>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</si>
  <si>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</si>
  <si>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</si>
  <si>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</si>
  <si>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</si>
  <si>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</si>
  <si>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</si>
  <si>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</si>
  <si>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</si>
  <si>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</si>
  <si>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</si>
  <si>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</si>
  <si>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</si>
  <si>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</si>
  <si>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</si>
  <si>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</si>
  <si>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</si>
  <si>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</si>
  <si>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</si>
  <si>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</si>
  <si>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</si>
  <si>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</si>
  <si>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</si>
  <si>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</si>
  <si>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</si>
  <si>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</si>
  <si>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</si>
  <si>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</si>
  <si>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</si>
  <si>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</si>
  <si>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</si>
  <si>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</si>
  <si>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</si>
  <si>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</si>
  <si>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</si>
  <si>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</si>
  <si>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</si>
  <si>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</si>
  <si>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</si>
  <si>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</si>
  <si>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</si>
  <si>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</si>
  <si>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</si>
  <si>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</si>
  <si>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</si>
  <si>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</si>
  <si>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</si>
  <si>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</si>
  <si>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</si>
  <si>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</si>
  <si>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</si>
  <si>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</si>
  <si>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</si>
  <si>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</si>
  <si>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</si>
  <si>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</si>
  <si>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</si>
  <si>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</si>
  <si>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</si>
  <si>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</si>
  <si>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</si>
  <si>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</si>
  <si>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</si>
  <si>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</si>
  <si>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</si>
  <si>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</si>
  <si>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</si>
  <si>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</si>
  <si>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</si>
  <si>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</si>
  <si>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</si>
  <si>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</si>
  <si>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</si>
  <si>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</si>
  <si>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</si>
  <si>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</si>
  <si>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</si>
  <si>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</si>
  <si>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</si>
  <si>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</si>
  <si>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</si>
  <si>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</si>
  <si>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</si>
  <si>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</si>
  <si>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</si>
  <si>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</si>
  <si>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</si>
  <si>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</si>
  <si>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</si>
  <si>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</si>
  <si>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</si>
  <si>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</si>
  <si>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</si>
  <si>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</si>
  <si>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</si>
  <si>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</si>
  <si>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</si>
  <si>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</si>
  <si>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</si>
  <si>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</si>
  <si>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</si>
  <si>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</si>
  <si>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</si>
  <si>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</si>
  <si>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</si>
  <si>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</si>
  <si>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</si>
  <si>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</si>
  <si>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</si>
  <si>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</si>
  <si>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</si>
  <si>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</si>
  <si>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</si>
  <si>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</si>
  <si>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</si>
  <si>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</si>
  <si>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</si>
  <si>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</si>
  <si>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</si>
  <si>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</si>
  <si>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</si>
  <si>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</si>
  <si>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</si>
  <si>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</si>
  <si>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</si>
  <si>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</si>
  <si>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</si>
  <si>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</si>
  <si>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</si>
  <si>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</si>
  <si>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</si>
  <si>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</si>
  <si>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</si>
  <si>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</si>
  <si>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</si>
  <si>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</si>
  <si>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</si>
  <si>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</si>
  <si>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</si>
  <si>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</si>
  <si>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</si>
  <si>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</si>
  <si>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</si>
  <si>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</si>
  <si>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</si>
  <si>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</si>
  <si>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</si>
  <si>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</si>
  <si>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</si>
  <si>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</si>
  <si>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</si>
  <si>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</si>
  <si>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</si>
  <si>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</si>
  <si>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</si>
  <si>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</si>
  <si>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</si>
  <si>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</si>
  <si>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</si>
  <si>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</si>
  <si>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</si>
  <si>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</si>
  <si>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</si>
  <si>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</si>
  <si>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</si>
  <si>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</si>
  <si>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</si>
  <si>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</si>
  <si>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</si>
  <si>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</si>
  <si>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</si>
  <si>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</si>
  <si>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</si>
  <si>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</si>
  <si>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</si>
  <si>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</si>
  <si>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</si>
  <si>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</si>
  <si>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</si>
  <si>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</si>
  <si>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</si>
  <si>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</si>
  <si>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</si>
  <si>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</si>
  <si>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</si>
  <si>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</si>
  <si>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</si>
  <si>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</si>
  <si>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</si>
  <si>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</si>
  <si>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</si>
  <si>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</si>
  <si>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</si>
  <si>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</si>
  <si>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</si>
  <si>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</si>
  <si>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</si>
  <si>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</si>
  <si>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</si>
  <si>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</si>
  <si>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</si>
  <si>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</si>
  <si>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</si>
  <si>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</si>
  <si>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</si>
  <si>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</si>
  <si>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</si>
  <si>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</si>
  <si>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</si>
  <si>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</si>
  <si>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</si>
  <si>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</si>
  <si>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</si>
  <si>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</si>
  <si>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</si>
  <si>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</si>
  <si>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</si>
  <si>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</si>
  <si>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</si>
  <si>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</si>
  <si>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</si>
  <si>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</si>
  <si>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</si>
  <si>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</si>
  <si>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</si>
  <si>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</si>
  <si>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</si>
  <si>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</si>
  <si>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</si>
  <si>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</si>
  <si>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</si>
  <si>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</si>
  <si>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</si>
  <si>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</si>
  <si>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</si>
  <si>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</si>
  <si>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</si>
  <si>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</si>
  <si>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</si>
  <si>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</si>
  <si>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</si>
  <si>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</si>
  <si>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</si>
  <si>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</si>
  <si>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</si>
  <si>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</si>
  <si>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</si>
  <si>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</si>
  <si>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</si>
  <si>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</si>
  <si>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</si>
  <si>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</si>
  <si>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</si>
  <si>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</si>
  <si>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</si>
  <si>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</si>
  <si>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</si>
  <si>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</si>
  <si>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</si>
  <si>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</si>
  <si>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</si>
  <si>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</si>
  <si>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</si>
  <si>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</si>
  <si>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</si>
  <si>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</si>
  <si>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</si>
  <si>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</si>
  <si>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</si>
  <si>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</si>
  <si>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</si>
  <si>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</si>
  <si>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</si>
  <si>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</si>
  <si>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</si>
  <si>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</si>
  <si>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</si>
  <si>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</si>
  <si>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</si>
  <si>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</si>
  <si>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</si>
  <si>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</si>
  <si>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</si>
  <si>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</si>
  <si>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</si>
  <si>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</si>
  <si>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</si>
  <si>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</si>
  <si>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</si>
  <si>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</si>
  <si>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</si>
  <si>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</si>
  <si>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</si>
  <si>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</si>
  <si>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</si>
  <si>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</si>
  <si>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</si>
  <si>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</si>
  <si>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</si>
  <si>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</si>
  <si>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</si>
  <si>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</si>
  <si>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</si>
  <si>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</si>
  <si>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</si>
  <si>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</si>
  <si>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</si>
  <si>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</si>
  <si>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</si>
  <si>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</si>
  <si>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</si>
  <si>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</si>
  <si>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</si>
  <si>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</si>
  <si>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</si>
  <si>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</si>
  <si>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</si>
  <si>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</si>
  <si>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</si>
  <si>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</si>
  <si>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</si>
  <si>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</si>
  <si>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</si>
  <si>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</si>
  <si>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</si>
  <si>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</si>
  <si>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</si>
  <si>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</si>
  <si>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</si>
  <si>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</si>
  <si>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</si>
  <si>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</si>
  <si>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</si>
  <si>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</si>
  <si>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</si>
  <si>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</si>
  <si>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</si>
  <si>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</si>
  <si>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</si>
  <si>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</si>
  <si>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</si>
  <si>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</si>
  <si>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</si>
  <si>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</si>
  <si>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</si>
  <si>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</si>
  <si>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</si>
  <si>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</si>
  <si>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</si>
  <si>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</si>
  <si>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</si>
  <si>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</si>
  <si>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</si>
  <si>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</si>
  <si>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</si>
  <si>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</si>
  <si>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</si>
  <si>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</si>
  <si>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</si>
  <si>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</si>
  <si>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</si>
  <si>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</si>
  <si>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</si>
  <si>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</si>
  <si>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</si>
  <si>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</si>
  <si>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</si>
  <si>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</si>
  <si>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</si>
  <si>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</si>
  <si>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</si>
  <si>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</si>
  <si>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</si>
  <si>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</si>
  <si>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</si>
  <si>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</si>
  <si>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</si>
  <si>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</si>
  <si>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</si>
  <si>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</si>
  <si>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</si>
  <si>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</si>
  <si>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</si>
  <si>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</si>
  <si>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</si>
  <si>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</si>
  <si>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</si>
  <si>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</si>
  <si>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</si>
  <si>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</si>
  <si>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</si>
  <si>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</si>
  <si>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</si>
  <si>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</si>
  <si>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</si>
  <si>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</si>
  <si>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</si>
  <si>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</si>
  <si>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</si>
  <si>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</si>
  <si>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</si>
  <si>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</si>
  <si>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</si>
  <si>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</si>
  <si>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</si>
  <si>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</si>
  <si>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</si>
  <si>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</si>
  <si>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</si>
  <si>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</si>
  <si>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</si>
  <si>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</si>
  <si>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</si>
  <si>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</si>
  <si>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</si>
  <si>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</si>
  <si>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</si>
  <si>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</si>
  <si>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</si>
  <si>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</si>
  <si>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</si>
  <si>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</si>
  <si>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</si>
  <si>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</si>
  <si>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</si>
  <si>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</si>
  <si>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</si>
  <si>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</si>
  <si>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</si>
  <si>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</si>
  <si>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</si>
  <si>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</si>
  <si>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</si>
  <si>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</si>
  <si>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</si>
  <si>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</si>
  <si>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</si>
  <si>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</si>
  <si>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</si>
  <si>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</si>
  <si>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</si>
  <si>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</si>
  <si>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</si>
  <si>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</si>
  <si>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</si>
  <si>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</si>
  <si>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</si>
  <si>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</si>
  <si>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</si>
  <si>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</si>
  <si>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</si>
  <si>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</si>
  <si>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</si>
  <si>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</si>
  <si>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</si>
  <si>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</si>
  <si>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</si>
  <si>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</si>
  <si>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</si>
  <si>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</si>
  <si>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</si>
  <si>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</si>
  <si>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</si>
  <si>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</si>
  <si>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</si>
  <si>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</si>
  <si>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</si>
  <si>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</si>
  <si>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</si>
  <si>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</si>
  <si>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</si>
  <si>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</si>
  <si>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</si>
  <si>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</si>
  <si>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</si>
  <si>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</si>
  <si>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</si>
  <si>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</si>
  <si>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</si>
  <si>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</si>
  <si>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</si>
  <si>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</si>
  <si>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</si>
  <si>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</si>
  <si>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</si>
  <si>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</si>
  <si>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</si>
  <si>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</si>
  <si>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</si>
  <si>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</si>
  <si>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</si>
  <si>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</si>
  <si>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</si>
  <si>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</si>
  <si>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</si>
  <si>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</si>
  <si>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</si>
  <si>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</si>
  <si>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</si>
  <si>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</si>
  <si>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</si>
  <si>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</si>
  <si>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</si>
  <si>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</si>
  <si>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</si>
  <si>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</si>
  <si>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</si>
  <si>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</si>
  <si>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</si>
  <si>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</si>
  <si>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</si>
  <si>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</si>
  <si>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</si>
  <si>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</si>
  <si>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</si>
  <si>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</si>
  <si>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</si>
  <si>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</si>
  <si>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</si>
  <si>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</si>
  <si>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</si>
  <si>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</si>
  <si>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</si>
  <si>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</si>
  <si>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</si>
  <si>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</si>
  <si>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</si>
  <si>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</si>
  <si>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</si>
  <si>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</si>
  <si>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</si>
  <si>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</si>
  <si>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</si>
  <si>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</si>
  <si>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</si>
  <si>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</si>
  <si>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</si>
  <si>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</si>
  <si>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</si>
  <si>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</si>
  <si>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</si>
  <si>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</si>
  <si>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</si>
  <si>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</si>
  <si>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</si>
  <si>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</si>
  <si>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</si>
  <si>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</si>
  <si>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</si>
  <si>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</si>
  <si>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</si>
  <si>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</si>
  <si>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</si>
  <si>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</si>
  <si>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</si>
  <si>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</si>
  <si>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</si>
  <si>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</si>
  <si>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</si>
  <si>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</si>
  <si>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</si>
  <si>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</si>
  <si>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</si>
  <si>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</si>
  <si>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</si>
  <si>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</si>
  <si>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</si>
  <si>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</si>
  <si>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</si>
  <si>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</si>
  <si>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</si>
  <si>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</si>
  <si>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</si>
  <si>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</si>
  <si>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</si>
  <si>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</si>
  <si>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</si>
  <si>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</si>
  <si>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</si>
  <si>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</si>
  <si>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</si>
  <si>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</si>
  <si>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</si>
  <si>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</si>
  <si>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</si>
  <si>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</si>
  <si>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</si>
  <si>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</si>
  <si>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</si>
  <si>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n 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</si>
  <si>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</si>
  <si>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</si>
  <si>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</si>
  <si>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</si>
  <si>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12:41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</si>
  <si>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</si>
  <si>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</si>
  <si>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</si>
  <si>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</si>
  <si>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</si>
  <si>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</si>
  <si>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</si>
  <si>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</si>
  <si>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</si>
  <si>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</si>
  <si>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</si>
  <si>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</si>
  <si>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</si>
  <si>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</si>
  <si>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</si>
  <si>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</si>
  <si>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</si>
  <si>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MC1 08:33, autorizado as 13:12, em deslocamento para intervalo 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</si>
  <si>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</si>
  <si>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</si>
  <si>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</si>
  <si>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</si>
  <si>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</si>
  <si>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</si>
  <si>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</si>
  <si>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</si>
  <si>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</si>
  <si>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</si>
  <si>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</si>
  <si>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</si>
  <si>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</si>
  <si>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</si>
  <si>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</si>
  <si>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</si>
  <si>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</si>
  <si>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</si>
  <si>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</si>
  <si>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</si>
  <si>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</si>
  <si>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</si>
  <si>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</si>
  <si>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</si>
  <si>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 xml:space="preserve">Deslocamento de turmas na serra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</si>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</sst>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45" activePane="bottomRight" state="frozen"/>
      <selection pane="bottomRight" activeCell="AQ550" sqref="AQ5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/>
      <c r="BN615" s="179"/>
      <c r="BO615" s="164"/>
      <c r="BP615" s="244" t="s">
        <v>317</v>
      </c>
      <c r="BQ615" s="13" t="str">
        <f t="shared" si="59"/>
        <v>Produção</v>
      </c>
      <c r="BR615" s="19">
        <f t="shared" si="60"/>
        <v>1</v>
      </c>
      <c r="BS615" s="19">
        <f t="shared" si="61"/>
        <v>0</v>
      </c>
      <c r="BT615" s="219" t="str">
        <f t="shared" si="62"/>
        <v/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1831</v>
      </c>
      <c r="I616" s="39" t="s">
        <v>1832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1833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1834</v>
      </c>
      <c r="W616" s="346" t="s">
        <v>1835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1836</v>
      </c>
      <c r="BK616" s="364" t="s">
        <v>1836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1837</v>
      </c>
      <c r="BK617" s="364" t="s">
        <v>1837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1838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1839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 t="s">
        <v>1840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0.52847222222222223</v>
      </c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ERRO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/>
      <c r="BN619" s="179"/>
      <c r="BO619" s="164"/>
      <c r="BP619" s="244" t="s">
        <v>317</v>
      </c>
      <c r="BQ619" s="13" t="e">
        <f t="shared" si="59"/>
        <v>#VALUE!</v>
      </c>
      <c r="BR619" s="19" t="e">
        <f t="shared" si="60"/>
        <v>#VALUE!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/>
      <c r="BN624" s="179"/>
      <c r="BO624" s="164"/>
      <c r="BP624" s="244" t="s">
        <v>317</v>
      </c>
      <c r="BQ624" s="13" t="str">
        <f t="shared" si="59"/>
        <v>Produção e Intervalo</v>
      </c>
      <c r="BR624" s="19">
        <f t="shared" si="60"/>
        <v>0.73666666666666669</v>
      </c>
      <c r="BS624" s="19">
        <f t="shared" si="61"/>
        <v>0</v>
      </c>
      <c r="BT624" s="219" t="str">
        <f t="shared" si="62"/>
        <v/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/>
      <c r="BN625" s="179"/>
      <c r="BO625" s="164"/>
      <c r="BP625" s="244" t="s">
        <v>317</v>
      </c>
      <c r="BQ625" s="13" t="str">
        <f t="shared" si="59"/>
        <v>Produção e Intervalo</v>
      </c>
      <c r="BR625" s="19">
        <f t="shared" si="60"/>
        <v>0.73666666666666669</v>
      </c>
      <c r="BS625" s="19">
        <f t="shared" si="61"/>
        <v>0</v>
      </c>
      <c r="BT625" s="219" t="str">
        <f t="shared" si="62"/>
        <v/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/>
      <c r="BN626" s="179"/>
      <c r="BO626" s="164"/>
      <c r="BP626" s="244" t="s">
        <v>317</v>
      </c>
      <c r="BQ626" s="13" t="str">
        <f t="shared" si="59"/>
        <v>Produção e Intervalo</v>
      </c>
      <c r="BR626" s="19">
        <f t="shared" si="60"/>
        <v>0.73666666666666669</v>
      </c>
      <c r="BS626" s="19">
        <f t="shared" si="61"/>
        <v>0</v>
      </c>
      <c r="BT626" s="219" t="str">
        <f t="shared" si="62"/>
        <v/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59.999999999999993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364" t="s">
        <v>1791</v>
      </c>
      <c r="BK630" s="364" t="s">
        <v>1791</v>
      </c>
      <c r="BL630" s="184"/>
      <c r="BM630" s="15"/>
      <c r="BN630" s="179"/>
      <c r="BO630" s="164"/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/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1861</v>
      </c>
      <c r="BK631" s="364" t="s">
        <v>1861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364" t="s">
        <v>1862</v>
      </c>
      <c r="BK632" s="365" t="s">
        <v>1863</v>
      </c>
      <c r="BL632" s="184"/>
      <c r="BM632" s="15"/>
      <c r="BN632" s="179"/>
      <c r="BO632" s="164"/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/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1864</v>
      </c>
      <c r="BK633" s="364" t="s">
        <v>1864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1865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1866</v>
      </c>
      <c r="N634" s="335" t="s">
        <v>1867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1868</v>
      </c>
      <c r="BK634" s="364" t="s">
        <v>1869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1870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468</v>
      </c>
      <c r="G635" s="159" t="str">
        <f>IF(D635="","*",VLOOKUP(F635,BS_ATIVIDADE[#All],3,FALSE))</f>
        <v>ALÍVIO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112</v>
      </c>
      <c r="R635" s="10" t="str">
        <f>IFERROR(_xlfn.XLOOKUP(F635, BS_ATIVIDADE[ATIVIDADE],BS_ATIVIDADE[UNIDADE] ), "*")</f>
        <v>M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1871</v>
      </c>
      <c r="W635" s="346" t="s">
        <v>1028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PDM - ALÍVIO DE TENSÃO</v>
      </c>
      <c r="AJ635" s="9" t="str">
        <f>IF(D635="","*",VLOOKUP(AI635,BS_ATIVIDADE[#Data],3,FALSE))</f>
        <v>ALÍVIO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112</v>
      </c>
      <c r="BB635" s="178" t="str">
        <f>IFERROR(_xlfn.XLOOKUP(AI635, BS_ATIVIDADE[ATIVIDADE],BS_ATIVIDADE[UNIDADE] ), "*")</f>
        <v>M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1872</v>
      </c>
      <c r="BK635" s="365" t="s">
        <v>1873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1874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1875</v>
      </c>
      <c r="X637" s="212" t="s">
        <v>663</v>
      </c>
      <c r="Y637" s="179"/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1876</v>
      </c>
      <c r="X638" s="212" t="s">
        <v>668</v>
      </c>
      <c r="Y638" s="179"/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1877</v>
      </c>
      <c r="W639" s="346" t="s">
        <v>1878</v>
      </c>
      <c r="X639" s="212" t="s">
        <v>668</v>
      </c>
      <c r="Y639" s="179"/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0" t="str">
        <f>IFERROR(_xlfn.XLOOKUP(F641, BS_ATIVIDADE[ATIVIDADE],BS_ATIVIDADE[UNIDADE] ), "*")</f>
        <v>*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 t="str">
        <f>IFERROR(_xlfn.XLOOKUP(J641, BASE_MAPA!$D$2:$D$260, BASE_MAPA!$I$2:$I$260), "ERRO")</f>
        <v>ERRO</v>
      </c>
      <c r="V641" s="261"/>
      <c r="W641" s="346"/>
      <c r="X641" s="212"/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1879</v>
      </c>
      <c r="W642" s="346" t="s">
        <v>1028</v>
      </c>
      <c r="X642" s="212" t="s">
        <v>663</v>
      </c>
      <c r="Y642" s="179"/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1875</v>
      </c>
      <c r="X643" s="212" t="s">
        <v>663</v>
      </c>
      <c r="Y643" s="179"/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1880</v>
      </c>
      <c r="X644" s="212" t="s">
        <v>663</v>
      </c>
      <c r="Y644" s="179"/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>OKOK</v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1875</v>
      </c>
      <c r="X645" s="212" t="s">
        <v>663</v>
      </c>
      <c r="Y645" s="179"/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>OKOK</v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1881</v>
      </c>
      <c r="W646" s="346" t="s">
        <v>1882</v>
      </c>
      <c r="X646" s="212" t="s">
        <v>663</v>
      </c>
      <c r="Y646" s="179"/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>OKOK</v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1883</v>
      </c>
      <c r="W647" s="346" t="s">
        <v>1882</v>
      </c>
      <c r="X647" s="212" t="s">
        <v>663</v>
      </c>
      <c r="Y647" s="179"/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>OKOK</v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1884</v>
      </c>
      <c r="W648" s="346" t="s">
        <v>1882</v>
      </c>
      <c r="X648" s="212" t="s">
        <v>663</v>
      </c>
      <c r="Y648" s="179"/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>OKOK</v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1885</v>
      </c>
      <c r="W649" s="346" t="s">
        <v>1882</v>
      </c>
      <c r="X649" s="212" t="s">
        <v>663</v>
      </c>
      <c r="Y649" s="179"/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>OKOK</v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79"/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>OKOK</v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1886</v>
      </c>
      <c r="X652" s="212" t="s">
        <v>663</v>
      </c>
      <c r="Y652" s="179"/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1887</v>
      </c>
      <c r="X653" s="212" t="s">
        <v>663</v>
      </c>
      <c r="Y653" s="179"/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/>
      <c r="AS653" s="265"/>
      <c r="AT653" s="265"/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</v>
      </c>
      <c r="AZ653" s="161"/>
      <c r="BA653" s="242"/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Produção e Intervalo</v>
      </c>
      <c r="BR653" s="19">
        <f t="shared" si="60"/>
        <v>0</v>
      </c>
      <c r="BS653" s="19">
        <f t="shared" si="61"/>
        <v>0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1888</v>
      </c>
      <c r="X654" s="212" t="s">
        <v>663</v>
      </c>
      <c r="Y654" s="179"/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>OKOK</v>
      </c>
    </row>
    <row r="655" spans="1:72">
      <c r="A655" s="166" t="str">
        <f>D655&amp;B655</f>
        <v>46021</v>
      </c>
      <c r="B655" s="167">
        <v>46021</v>
      </c>
      <c r="C655" s="239"/>
      <c r="D655" s="212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0" t="str">
        <f>IFERROR(_xlfn.XLOOKUP(F655, BS_ATIVIDADE[ATIVIDADE],BS_ATIVIDADE[UNIDADE] ), "*")</f>
        <v>*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 t="str">
        <f>IFERROR(_xlfn.XLOOKUP(J655, BASE_MAPA!$D$2:$D$260, BASE_MAPA!$I$2:$I$260), "ERRO")</f>
        <v>ERRO</v>
      </c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>
      <c r="A656" s="166" t="str">
        <f>D656&amp;B656</f>
        <v/>
      </c>
      <c r="B656" s="167"/>
      <c r="C656" s="239"/>
      <c r="D656" s="212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0" t="str">
        <f>IFERROR(_xlfn.XLOOKUP(F656, BS_ATIVIDADE[ATIVIDADE],BS_ATIVIDADE[UNIDADE] ), "*")</f>
        <v>*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 t="str">
        <f>IFERROR(_xlfn.XLOOKUP(J656, BASE_MAPA!$D$2:$D$260, BASE_MAPA!$I$2:$I$260), "ERRO")</f>
        <v>ERRO</v>
      </c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>
      <c r="A657" s="166" t="str">
        <f>D657&amp;B657</f>
        <v/>
      </c>
      <c r="B657" s="167"/>
      <c r="C657" s="239"/>
      <c r="D657" s="212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0" t="str">
        <f>IFERROR(_xlfn.XLOOKUP(F657, BS_ATIVIDADE[ATIVIDADE],BS_ATIVIDADE[UNIDADE] ), "*")</f>
        <v>*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 t="str">
        <f>IFERROR(_xlfn.XLOOKUP(J657, BASE_MAPA!$D$2:$D$260, BASE_MAPA!$I$2:$I$260), "ERRO")</f>
        <v>ERRO</v>
      </c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>DIEGO (TP-681)</v>
      </c>
      <c r="B659" s="167"/>
      <c r="C659" s="239"/>
      <c r="D659" s="212" t="s">
        <v>585</v>
      </c>
      <c r="E659" s="273">
        <v>594</v>
      </c>
      <c r="F659" s="161"/>
      <c r="G659" s="159" t="e">
        <f>IF(D659="","*",VLOOKUP(F659,BS_ATIVIDADE[#All],3,FALSE))</f>
        <v>#N/A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e">
        <f>IF(D659="","*",VLOOKUP(AI659,BS_ATIVIDADE[#Data],3,FALSE))</f>
        <v>#N/A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>
        <f>IF(D659="","*",IFERROR(IF(ISODD(COUNT(AS659:AX659)),"ERRO",SUM((AT659-AS659),(AV659-AU659),(AX659-AW659))),"ERRO"))</f>
        <v>0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60" priority="1869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88" operator="equal">
      <formula>"OPORTUNIDADE"</formula>
    </cfRule>
  </conditionalFormatting>
  <conditionalFormatting sqref="AZ6:AZ523">
    <cfRule type="expression" dxfId="258" priority="18683">
      <formula>$BU6=1</formula>
    </cfRule>
  </conditionalFormatting>
  <conditionalFormatting sqref="BQ6:BQ799">
    <cfRule type="cellIs" dxfId="257" priority="18694" operator="equal">
      <formula>"Produção e Intervalo"</formula>
    </cfRule>
    <cfRule type="cellIs" dxfId="256" priority="18695" operator="equal">
      <formula>"Aderente"</formula>
    </cfRule>
    <cfRule type="cellIs" dxfId="255" priority="18696" operator="equal">
      <formula>"Intervalo"</formula>
    </cfRule>
    <cfRule type="cellIs" dxfId="254" priority="18697" operator="equal">
      <formula>"Produção"</formula>
    </cfRule>
    <cfRule type="cellIs" dxfId="253" priority="18698" operator="equal">
      <formula>"ERRO"</formula>
    </cfRule>
  </conditionalFormatting>
  <conditionalFormatting sqref="BR6:BS800">
    <cfRule type="cellIs" dxfId="252" priority="18676" operator="equal">
      <formula>"*"</formula>
    </cfRule>
    <cfRule type="cellIs" dxfId="251" priority="18677" operator="greaterThanOrEqual">
      <formula>1</formula>
    </cfRule>
    <cfRule type="cellIs" dxfId="250" priority="1867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4" operator="equal">
      <formula>"NÃO"</formula>
    </cfRule>
    <cfRule type="cellIs" dxfId="248" priority="18625" operator="equal">
      <formula>"SIM"</formula>
    </cfRule>
  </conditionalFormatting>
  <conditionalFormatting sqref="X478 X480 X483 X488:X489 X499 X506 X511:X512 X517 X520:X521">
    <cfRule type="cellIs" dxfId="247" priority="18623" operator="equal">
      <formula>"OPORTUNIDADE"</formula>
    </cfRule>
  </conditionalFormatting>
  <conditionalFormatting sqref="Z476:Z480 Z487:Z489 Z483:Z484 Z492 Z496:Z499 Z517 Z519:Z523 Z501:Z515">
    <cfRule type="cellIs" dxfId="246" priority="18621" operator="equal">
      <formula>"NÃO"</formula>
    </cfRule>
    <cfRule type="cellIs" dxfId="245" priority="18622" operator="equal">
      <formula>"SIM"</formula>
    </cfRule>
  </conditionalFormatting>
  <conditionalFormatting sqref="Z476:Z480 Z487:Z489 Z483:Z484 Z492 Z496:Z499 Z517 Z519:Z523 Z501:Z515">
    <cfRule type="cellIs" dxfId="244" priority="18620" operator="equal">
      <formula>"OPORTUNIDADE"</formula>
    </cfRule>
  </conditionalFormatting>
  <conditionalFormatting sqref="Y1048575:Y1048576">
    <cfRule type="cellIs" dxfId="243" priority="18505" operator="equal">
      <formula>"OPORTUNIDADE"</formula>
    </cfRule>
  </conditionalFormatting>
  <conditionalFormatting sqref="Y1048575:Y1048576">
    <cfRule type="cellIs" dxfId="242" priority="18503" operator="equal">
      <formula>"NÃO"</formula>
    </cfRule>
    <cfRule type="cellIs" dxfId="241" priority="18504" operator="equal">
      <formula>"SIM"</formula>
    </cfRule>
  </conditionalFormatting>
  <conditionalFormatting sqref="Z524:Z549">
    <cfRule type="cellIs" dxfId="240" priority="18240" operator="equal">
      <formula>"OPORTUNIDADE"</formula>
    </cfRule>
  </conditionalFormatting>
  <conditionalFormatting sqref="Z524:Z549">
    <cfRule type="cellIs" dxfId="239" priority="18238" operator="equal">
      <formula>"NÃO"</formula>
    </cfRule>
    <cfRule type="cellIs" dxfId="238" priority="18239" operator="equal">
      <formula>"SIM"</formula>
    </cfRule>
  </conditionalFormatting>
  <conditionalFormatting sqref="Z550">
    <cfRule type="cellIs" dxfId="237" priority="18223" operator="equal">
      <formula>"NÃO"</formula>
    </cfRule>
    <cfRule type="cellIs" dxfId="236" priority="18224" operator="equal">
      <formula>"SIM"</formula>
    </cfRule>
  </conditionalFormatting>
  <conditionalFormatting sqref="Z550">
    <cfRule type="cellIs" dxfId="235" priority="18222" operator="equal">
      <formula>"OPORTUNIDADE"</formula>
    </cfRule>
  </conditionalFormatting>
  <conditionalFormatting sqref="BI550">
    <cfRule type="iconSet" priority="1823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2">
      <formula>$BU493=1</formula>
    </cfRule>
  </conditionalFormatting>
  <conditionalFormatting sqref="AZ526:AZ550">
    <cfRule type="expression" dxfId="233" priority="19002">
      <formula>$BU498=1</formula>
    </cfRule>
  </conditionalFormatting>
  <conditionalFormatting sqref="BI524:BI549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5">
      <iconSet showValue="0">
        <cfvo type="percent" val="0"/>
        <cfvo type="num" val="1"/>
        <cfvo type="num" val="1" gte="0"/>
      </iconSet>
    </cfRule>
    <cfRule type="iconSet" priority="190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5" operator="equal">
      <formula>"OPORTUNIDADE"</formula>
    </cfRule>
  </conditionalFormatting>
  <conditionalFormatting sqref="Y158">
    <cfRule type="cellIs" dxfId="231" priority="273" operator="equal">
      <formula>"NÃO"</formula>
    </cfRule>
    <cfRule type="cellIs" dxfId="230" priority="274" operator="equal">
      <formula>"SIM"</formula>
    </cfRule>
  </conditionalFormatting>
  <conditionalFormatting sqref="BI6:BI523">
    <cfRule type="iconSet" priority="1907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5">
      <iconSet showValue="0">
        <cfvo type="percent" val="0"/>
        <cfvo type="num" val="1"/>
        <cfvo type="num" val="1" gte="0"/>
      </iconSet>
    </cfRule>
    <cfRule type="iconSet" priority="190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49" operator="equal">
      <formula>"OPORTUNIDADE"</formula>
    </cfRule>
  </conditionalFormatting>
  <conditionalFormatting sqref="Y560">
    <cfRule type="cellIs" dxfId="228" priority="147" operator="equal">
      <formula>"NÃO"</formula>
    </cfRule>
    <cfRule type="cellIs" dxfId="227" priority="148" operator="equal">
      <formula>"SIM"</formula>
    </cfRule>
  </conditionalFormatting>
  <conditionalFormatting sqref="Y561:Y564">
    <cfRule type="cellIs" dxfId="226" priority="143" operator="equal">
      <formula>"OPORTUNIDADE"</formula>
    </cfRule>
  </conditionalFormatting>
  <conditionalFormatting sqref="Y561:Y564">
    <cfRule type="cellIs" dxfId="225" priority="141" operator="equal">
      <formula>"NÃO"</formula>
    </cfRule>
    <cfRule type="cellIs" dxfId="224" priority="142" operator="equal">
      <formula>"SIM"</formula>
    </cfRule>
  </conditionalFormatting>
  <conditionalFormatting sqref="Y567:Y569">
    <cfRule type="cellIs" dxfId="223" priority="140" operator="equal">
      <formula>"OPORTUNIDADE"</formula>
    </cfRule>
  </conditionalFormatting>
  <conditionalFormatting sqref="Y567:Y569">
    <cfRule type="cellIs" dxfId="222" priority="138" operator="equal">
      <formula>"NÃO"</formula>
    </cfRule>
    <cfRule type="cellIs" dxfId="221" priority="139" operator="equal">
      <formula>"SIM"</formula>
    </cfRule>
  </conditionalFormatting>
  <conditionalFormatting sqref="Y567:Y569">
    <cfRule type="cellIs" dxfId="220" priority="137" operator="equal">
      <formula>"OPORTUNIDADE"</formula>
    </cfRule>
  </conditionalFormatting>
  <conditionalFormatting sqref="Y567:Y569">
    <cfRule type="cellIs" dxfId="219" priority="135" operator="equal">
      <formula>"NÃO"</formula>
    </cfRule>
    <cfRule type="cellIs" dxfId="218" priority="136" operator="equal">
      <formula>"SIM"</formula>
    </cfRule>
  </conditionalFormatting>
  <conditionalFormatting sqref="BK5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29" operator="equal">
      <formula>"OPORTUNIDADE"</formula>
    </cfRule>
  </conditionalFormatting>
  <conditionalFormatting sqref="Y572">
    <cfRule type="cellIs" dxfId="216" priority="127" operator="equal">
      <formula>"NÃO"</formula>
    </cfRule>
    <cfRule type="cellIs" dxfId="215" priority="128" operator="equal">
      <formula>"SIM"</formula>
    </cfRule>
  </conditionalFormatting>
  <conditionalFormatting sqref="Y572">
    <cfRule type="cellIs" dxfId="214" priority="126" operator="equal">
      <formula>"OPORTUNIDADE"</formula>
    </cfRule>
  </conditionalFormatting>
  <conditionalFormatting sqref="Y572">
    <cfRule type="cellIs" dxfId="213" priority="124" operator="equal">
      <formula>"NÃO"</formula>
    </cfRule>
    <cfRule type="cellIs" dxfId="212" priority="125" operator="equal">
      <formula>"SIM"</formula>
    </cfRule>
  </conditionalFormatting>
  <conditionalFormatting sqref="Y573">
    <cfRule type="cellIs" dxfId="211" priority="123" operator="equal">
      <formula>"OPORTUNIDADE"</formula>
    </cfRule>
  </conditionalFormatting>
  <conditionalFormatting sqref="Y573">
    <cfRule type="cellIs" dxfId="210" priority="121" operator="equal">
      <formula>"NÃO"</formula>
    </cfRule>
    <cfRule type="cellIs" dxfId="209" priority="122" operator="equal">
      <formula>"SIM"</formula>
    </cfRule>
  </conditionalFormatting>
  <conditionalFormatting sqref="Y573">
    <cfRule type="cellIs" dxfId="208" priority="120" operator="equal">
      <formula>"OPORTUNIDADE"</formula>
    </cfRule>
  </conditionalFormatting>
  <conditionalFormatting sqref="Y573">
    <cfRule type="cellIs" dxfId="207" priority="118" operator="equal">
      <formula>"NÃO"</formula>
    </cfRule>
    <cfRule type="cellIs" dxfId="206" priority="119" operator="equal">
      <formula>"SIM"</formula>
    </cfRule>
  </conditionalFormatting>
  <conditionalFormatting sqref="Y574">
    <cfRule type="cellIs" dxfId="205" priority="117" operator="equal">
      <formula>"OPORTUNIDADE"</formula>
    </cfRule>
  </conditionalFormatting>
  <conditionalFormatting sqref="Y574">
    <cfRule type="cellIs" dxfId="204" priority="115" operator="equal">
      <formula>"NÃO"</formula>
    </cfRule>
    <cfRule type="cellIs" dxfId="203" priority="116" operator="equal">
      <formula>"SIM"</formula>
    </cfRule>
  </conditionalFormatting>
  <conditionalFormatting sqref="Y574">
    <cfRule type="cellIs" dxfId="202" priority="114" operator="equal">
      <formula>"OPORTUNIDADE"</formula>
    </cfRule>
  </conditionalFormatting>
  <conditionalFormatting sqref="Y574">
    <cfRule type="cellIs" dxfId="201" priority="112" operator="equal">
      <formula>"NÃO"</formula>
    </cfRule>
    <cfRule type="cellIs" dxfId="200" priority="113" operator="equal">
      <formula>"SIM"</formula>
    </cfRule>
  </conditionalFormatting>
  <conditionalFormatting sqref="Y575">
    <cfRule type="cellIs" dxfId="199" priority="111" operator="equal">
      <formula>"OPORTUNIDADE"</formula>
    </cfRule>
  </conditionalFormatting>
  <conditionalFormatting sqref="Y575">
    <cfRule type="cellIs" dxfId="198" priority="109" operator="equal">
      <formula>"NÃO"</formula>
    </cfRule>
    <cfRule type="cellIs" dxfId="197" priority="110" operator="equal">
      <formula>"SIM"</formula>
    </cfRule>
  </conditionalFormatting>
  <conditionalFormatting sqref="Y575">
    <cfRule type="cellIs" dxfId="196" priority="108" operator="equal">
      <formula>"OPORTUNIDADE"</formula>
    </cfRule>
  </conditionalFormatting>
  <conditionalFormatting sqref="Y575">
    <cfRule type="cellIs" dxfId="195" priority="106" operator="equal">
      <formula>"NÃO"</formula>
    </cfRule>
    <cfRule type="cellIs" dxfId="194" priority="107" operator="equal">
      <formula>"SIM"</formula>
    </cfRule>
  </conditionalFormatting>
  <conditionalFormatting sqref="Y577">
    <cfRule type="cellIs" dxfId="193" priority="105" operator="equal">
      <formula>"OPORTUNIDADE"</formula>
    </cfRule>
  </conditionalFormatting>
  <conditionalFormatting sqref="Y577">
    <cfRule type="cellIs" dxfId="192" priority="103" operator="equal">
      <formula>"NÃO"</formula>
    </cfRule>
    <cfRule type="cellIs" dxfId="191" priority="104" operator="equal">
      <formula>"SIM"</formula>
    </cfRule>
  </conditionalFormatting>
  <conditionalFormatting sqref="Y577">
    <cfRule type="cellIs" dxfId="190" priority="102" operator="equal">
      <formula>"OPORTUNIDADE"</formula>
    </cfRule>
  </conditionalFormatting>
  <conditionalFormatting sqref="Y577">
    <cfRule type="cellIs" dxfId="189" priority="100" operator="equal">
      <formula>"NÃO"</formula>
    </cfRule>
    <cfRule type="cellIs" dxfId="188" priority="101" operator="equal">
      <formula>"SIM"</formula>
    </cfRule>
  </conditionalFormatting>
  <conditionalFormatting sqref="Y579">
    <cfRule type="cellIs" dxfId="187" priority="99" operator="equal">
      <formula>"OPORTUNIDADE"</formula>
    </cfRule>
  </conditionalFormatting>
  <conditionalFormatting sqref="Y579">
    <cfRule type="cellIs" dxfId="186" priority="97" operator="equal">
      <formula>"NÃO"</formula>
    </cfRule>
    <cfRule type="cellIs" dxfId="185" priority="98" operator="equal">
      <formula>"SIM"</formula>
    </cfRule>
  </conditionalFormatting>
  <conditionalFormatting sqref="Y579">
    <cfRule type="cellIs" dxfId="184" priority="96" operator="equal">
      <formula>"OPORTUNIDADE"</formula>
    </cfRule>
  </conditionalFormatting>
  <conditionalFormatting sqref="Y579">
    <cfRule type="cellIs" dxfId="183" priority="94" operator="equal">
      <formula>"NÃO"</formula>
    </cfRule>
    <cfRule type="cellIs" dxfId="182" priority="95" operator="equal">
      <formula>"SIM"</formula>
    </cfRule>
  </conditionalFormatting>
  <conditionalFormatting sqref="Y580">
    <cfRule type="cellIs" dxfId="181" priority="93" operator="equal">
      <formula>"OPORTUNIDADE"</formula>
    </cfRule>
  </conditionalFormatting>
  <conditionalFormatting sqref="Y580">
    <cfRule type="cellIs" dxfId="180" priority="91" operator="equal">
      <formula>"NÃO"</formula>
    </cfRule>
    <cfRule type="cellIs" dxfId="179" priority="92" operator="equal">
      <formula>"SIM"</formula>
    </cfRule>
  </conditionalFormatting>
  <conditionalFormatting sqref="Y580">
    <cfRule type="cellIs" dxfId="178" priority="90" operator="equal">
      <formula>"OPORTUNIDADE"</formula>
    </cfRule>
  </conditionalFormatting>
  <conditionalFormatting sqref="Y580">
    <cfRule type="cellIs" dxfId="177" priority="88" operator="equal">
      <formula>"NÃO"</formula>
    </cfRule>
    <cfRule type="cellIs" dxfId="176" priority="89" operator="equal">
      <formula>"SIM"</formula>
    </cfRule>
  </conditionalFormatting>
  <conditionalFormatting sqref="Y581">
    <cfRule type="cellIs" dxfId="175" priority="87" operator="equal">
      <formula>"OPORTUNIDADE"</formula>
    </cfRule>
  </conditionalFormatting>
  <conditionalFormatting sqref="Y581">
    <cfRule type="cellIs" dxfId="174" priority="85" operator="equal">
      <formula>"NÃO"</formula>
    </cfRule>
    <cfRule type="cellIs" dxfId="173" priority="86" operator="equal">
      <formula>"SIM"</formula>
    </cfRule>
  </conditionalFormatting>
  <conditionalFormatting sqref="Y581">
    <cfRule type="cellIs" dxfId="172" priority="84" operator="equal">
      <formula>"OPORTUNIDADE"</formula>
    </cfRule>
  </conditionalFormatting>
  <conditionalFormatting sqref="Y581">
    <cfRule type="cellIs" dxfId="171" priority="82" operator="equal">
      <formula>"NÃO"</formula>
    </cfRule>
    <cfRule type="cellIs" dxfId="170" priority="83" operator="equal">
      <formula>"SIM"</formula>
    </cfRule>
  </conditionalFormatting>
  <conditionalFormatting sqref="Y582">
    <cfRule type="cellIs" dxfId="169" priority="81" operator="equal">
      <formula>"OPORTUNIDADE"</formula>
    </cfRule>
  </conditionalFormatting>
  <conditionalFormatting sqref="Y582">
    <cfRule type="cellIs" dxfId="168" priority="79" operator="equal">
      <formula>"NÃO"</formula>
    </cfRule>
    <cfRule type="cellIs" dxfId="167" priority="80" operator="equal">
      <formula>"SIM"</formula>
    </cfRule>
  </conditionalFormatting>
  <conditionalFormatting sqref="Y582">
    <cfRule type="cellIs" dxfId="166" priority="78" operator="equal">
      <formula>"OPORTUNIDADE"</formula>
    </cfRule>
  </conditionalFormatting>
  <conditionalFormatting sqref="Y582">
    <cfRule type="cellIs" dxfId="165" priority="76" operator="equal">
      <formula>"NÃO"</formula>
    </cfRule>
    <cfRule type="cellIs" dxfId="164" priority="77" operator="equal">
      <formula>"SIM"</formula>
    </cfRule>
  </conditionalFormatting>
  <conditionalFormatting sqref="Y584">
    <cfRule type="cellIs" dxfId="163" priority="75" operator="equal">
      <formula>"OPORTUNIDADE"</formula>
    </cfRule>
  </conditionalFormatting>
  <conditionalFormatting sqref="Y584">
    <cfRule type="cellIs" dxfId="162" priority="73" operator="equal">
      <formula>"NÃO"</formula>
    </cfRule>
    <cfRule type="cellIs" dxfId="161" priority="74" operator="equal">
      <formula>"SIM"</formula>
    </cfRule>
  </conditionalFormatting>
  <conditionalFormatting sqref="Y584">
    <cfRule type="cellIs" dxfId="160" priority="72" operator="equal">
      <formula>"OPORTUNIDADE"</formula>
    </cfRule>
  </conditionalFormatting>
  <conditionalFormatting sqref="Y584">
    <cfRule type="cellIs" dxfId="159" priority="70" operator="equal">
      <formula>"NÃO"</formula>
    </cfRule>
    <cfRule type="cellIs" dxfId="158" priority="71" operator="equal">
      <formula>"SIM"</formula>
    </cfRule>
  </conditionalFormatting>
  <conditionalFormatting sqref="Y585">
    <cfRule type="cellIs" dxfId="157" priority="69" operator="equal">
      <formula>"OPORTUNIDADE"</formula>
    </cfRule>
  </conditionalFormatting>
  <conditionalFormatting sqref="Y585">
    <cfRule type="cellIs" dxfId="156" priority="67" operator="equal">
      <formula>"NÃO"</formula>
    </cfRule>
    <cfRule type="cellIs" dxfId="155" priority="68" operator="equal">
      <formula>"SIM"</formula>
    </cfRule>
  </conditionalFormatting>
  <conditionalFormatting sqref="Y585">
    <cfRule type="cellIs" dxfId="154" priority="66" operator="equal">
      <formula>"OPORTUNIDADE"</formula>
    </cfRule>
  </conditionalFormatting>
  <conditionalFormatting sqref="Y585">
    <cfRule type="cellIs" dxfId="153" priority="64" operator="equal">
      <formula>"NÃO"</formula>
    </cfRule>
    <cfRule type="cellIs" dxfId="152" priority="65" operator="equal">
      <formula>"SIM"</formula>
    </cfRule>
  </conditionalFormatting>
  <conditionalFormatting sqref="Y586">
    <cfRule type="cellIs" dxfId="151" priority="63" operator="equal">
      <formula>"OPORTUNIDADE"</formula>
    </cfRule>
  </conditionalFormatting>
  <conditionalFormatting sqref="Y586">
    <cfRule type="cellIs" dxfId="150" priority="61" operator="equal">
      <formula>"NÃO"</formula>
    </cfRule>
    <cfRule type="cellIs" dxfId="149" priority="62" operator="equal">
      <formula>"SIM"</formula>
    </cfRule>
  </conditionalFormatting>
  <conditionalFormatting sqref="Y586">
    <cfRule type="cellIs" dxfId="148" priority="60" operator="equal">
      <formula>"OPORTUNIDADE"</formula>
    </cfRule>
  </conditionalFormatting>
  <conditionalFormatting sqref="Y586">
    <cfRule type="cellIs" dxfId="147" priority="58" operator="equal">
      <formula>"NÃO"</formula>
    </cfRule>
    <cfRule type="cellIs" dxfId="146" priority="59" operator="equal">
      <formula>"SIM"</formula>
    </cfRule>
  </conditionalFormatting>
  <conditionalFormatting sqref="Y587">
    <cfRule type="cellIs" dxfId="145" priority="57" operator="equal">
      <formula>"OPORTUNIDADE"</formula>
    </cfRule>
  </conditionalFormatting>
  <conditionalFormatting sqref="Y587">
    <cfRule type="cellIs" dxfId="144" priority="55" operator="equal">
      <formula>"NÃO"</formula>
    </cfRule>
    <cfRule type="cellIs" dxfId="143" priority="56" operator="equal">
      <formula>"SIM"</formula>
    </cfRule>
  </conditionalFormatting>
  <conditionalFormatting sqref="Y587">
    <cfRule type="cellIs" dxfId="142" priority="54" operator="equal">
      <formula>"OPORTUNIDADE"</formula>
    </cfRule>
  </conditionalFormatting>
  <conditionalFormatting sqref="Y587">
    <cfRule type="cellIs" dxfId="141" priority="52" operator="equal">
      <formula>"NÃO"</formula>
    </cfRule>
    <cfRule type="cellIs" dxfId="140" priority="53" operator="equal">
      <formula>"SIM"</formula>
    </cfRule>
  </conditionalFormatting>
  <conditionalFormatting sqref="Y588">
    <cfRule type="cellIs" dxfId="139" priority="51" operator="equal">
      <formula>"OPORTUNIDADE"</formula>
    </cfRule>
  </conditionalFormatting>
  <conditionalFormatting sqref="Y588">
    <cfRule type="cellIs" dxfId="138" priority="49" operator="equal">
      <formula>"NÃO"</formula>
    </cfRule>
    <cfRule type="cellIs" dxfId="137" priority="50" operator="equal">
      <formula>"SIM"</formula>
    </cfRule>
  </conditionalFormatting>
  <conditionalFormatting sqref="Y588">
    <cfRule type="cellIs" dxfId="136" priority="48" operator="equal">
      <formula>"OPORTUNIDADE"</formula>
    </cfRule>
  </conditionalFormatting>
  <conditionalFormatting sqref="Y588">
    <cfRule type="cellIs" dxfId="135" priority="46" operator="equal">
      <formula>"NÃO"</formula>
    </cfRule>
    <cfRule type="cellIs" dxfId="134" priority="47" operator="equal">
      <formula>"SIM"</formula>
    </cfRule>
  </conditionalFormatting>
  <conditionalFormatting sqref="Y589">
    <cfRule type="cellIs" dxfId="133" priority="45" operator="equal">
      <formula>"OPORTUNIDADE"</formula>
    </cfRule>
  </conditionalFormatting>
  <conditionalFormatting sqref="Y589">
    <cfRule type="cellIs" dxfId="132" priority="43" operator="equal">
      <formula>"NÃO"</formula>
    </cfRule>
    <cfRule type="cellIs" dxfId="131" priority="44" operator="equal">
      <formula>"SIM"</formula>
    </cfRule>
  </conditionalFormatting>
  <conditionalFormatting sqref="Y589">
    <cfRule type="cellIs" dxfId="130" priority="42" operator="equal">
      <formula>"OPORTUNIDADE"</formula>
    </cfRule>
  </conditionalFormatting>
  <conditionalFormatting sqref="Y589">
    <cfRule type="cellIs" dxfId="129" priority="40" operator="equal">
      <formula>"NÃO"</formula>
    </cfRule>
    <cfRule type="cellIs" dxfId="128" priority="41" operator="equal">
      <formula>"SIM"</formula>
    </cfRule>
  </conditionalFormatting>
  <conditionalFormatting sqref="BR602:BS799">
    <cfRule type="cellIs" dxfId="127" priority="34" operator="equal">
      <formula>"*"</formula>
    </cfRule>
    <cfRule type="cellIs" dxfId="126" priority="35" operator="greaterThanOrEqual">
      <formula>1</formula>
    </cfRule>
    <cfRule type="cellIs" dxfId="125" priority="36" operator="lessThan">
      <formula>1</formula>
    </cfRule>
  </conditionalFormatting>
  <conditionalFormatting sqref="BO6:BO208 BO528:BO537 BO210:BO526 BO539:BO587 BO589:BO799">
    <cfRule type="iconSet" priority="19117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32 BK627 BK618">
    <cfRule type="iconSet" priority="1912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65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1" operator="equal">
      <formula>"*"</formula>
    </cfRule>
    <cfRule type="cellIs" dxfId="123" priority="32" operator="greaterThanOrEqual">
      <formula>1</formula>
    </cfRule>
    <cfRule type="cellIs" dxfId="122" priority="33" operator="lessThan">
      <formula>1</formula>
    </cfRule>
  </conditionalFormatting>
  <conditionalFormatting sqref="Y592:Y612">
    <cfRule type="cellIs" dxfId="121" priority="30" operator="equal">
      <formula>"OPORTUNIDADE"</formula>
    </cfRule>
  </conditionalFormatting>
  <conditionalFormatting sqref="Y592:Y612">
    <cfRule type="cellIs" dxfId="120" priority="28" operator="equal">
      <formula>"NÃO"</formula>
    </cfRule>
    <cfRule type="cellIs" dxfId="119" priority="29" operator="equal">
      <formula>"SIM"</formula>
    </cfRule>
  </conditionalFormatting>
  <conditionalFormatting sqref="Y592:Y612">
    <cfRule type="cellIs" dxfId="118" priority="27" operator="equal">
      <formula>"OPORTUNIDADE"</formula>
    </cfRule>
  </conditionalFormatting>
  <conditionalFormatting sqref="Y592:Y612">
    <cfRule type="cellIs" dxfId="117" priority="25" operator="equal">
      <formula>"NÃO"</formula>
    </cfRule>
    <cfRule type="cellIs" dxfId="116" priority="26" operator="equal">
      <formula>"SIM"</formula>
    </cfRule>
  </conditionalFormatting>
  <conditionalFormatting sqref="BK59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1889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1890</v>
      </c>
      <c r="E3" s="305" t="s">
        <v>1891</v>
      </c>
      <c r="F3" s="305" t="s">
        <v>1892</v>
      </c>
      <c r="G3" s="310" t="s">
        <v>1893</v>
      </c>
      <c r="H3" s="305" t="s">
        <v>1894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1895</v>
      </c>
      <c r="E5" s="307">
        <v>46013</v>
      </c>
      <c r="F5" s="306">
        <v>7000</v>
      </c>
      <c r="G5" s="311" t="s">
        <v>1896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1897</v>
      </c>
      <c r="G6" s="311" t="s">
        <v>1896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1898</v>
      </c>
      <c r="G7" s="312" t="s">
        <v>1899</v>
      </c>
      <c r="H7" s="308" t="s">
        <v>1900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1901</v>
      </c>
      <c r="H8" s="306" t="s">
        <v>1902</v>
      </c>
    </row>
    <row r="9" spans="3:8">
      <c r="C9" s="306" t="s">
        <v>467</v>
      </c>
      <c r="D9" s="306" t="s">
        <v>1903</v>
      </c>
      <c r="E9" s="307">
        <v>45993</v>
      </c>
      <c r="F9" s="306">
        <v>12000</v>
      </c>
      <c r="G9" s="311" t="s">
        <v>1904</v>
      </c>
      <c r="H9" s="306"/>
    </row>
    <row r="10" spans="3:8" ht="29.25">
      <c r="C10" s="306" t="s">
        <v>467</v>
      </c>
      <c r="D10" s="306" t="s">
        <v>1905</v>
      </c>
      <c r="E10" s="307">
        <v>45993</v>
      </c>
      <c r="F10" s="306">
        <v>9000</v>
      </c>
      <c r="G10" s="311" t="s">
        <v>1906</v>
      </c>
      <c r="H10" s="306"/>
    </row>
    <row r="11" spans="3:8" ht="29.25">
      <c r="C11" s="306" t="s">
        <v>467</v>
      </c>
      <c r="D11" s="306" t="s">
        <v>1907</v>
      </c>
      <c r="E11" s="307">
        <v>45993</v>
      </c>
      <c r="F11" s="306">
        <v>10000</v>
      </c>
      <c r="G11" s="311" t="s">
        <v>1906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1908</v>
      </c>
      <c r="G12" s="311" t="s">
        <v>1909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1910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1911</v>
      </c>
      <c r="C4" s="310" t="s">
        <v>1912</v>
      </c>
      <c r="D4" s="310" t="s">
        <v>1913</v>
      </c>
      <c r="E4" s="310" t="s">
        <v>1914</v>
      </c>
      <c r="F4" s="310" t="s">
        <v>8</v>
      </c>
      <c r="G4" s="310" t="s">
        <v>1915</v>
      </c>
    </row>
    <row r="5" spans="2:8">
      <c r="B5" s="313" t="s">
        <v>1154</v>
      </c>
      <c r="C5" s="313">
        <v>314978</v>
      </c>
      <c r="D5" s="313" t="s">
        <v>1916</v>
      </c>
      <c r="E5" s="313" t="s">
        <v>542</v>
      </c>
      <c r="F5" s="313" t="s">
        <v>101</v>
      </c>
      <c r="G5" s="314">
        <v>46143</v>
      </c>
    </row>
    <row r="6" spans="2:8">
      <c r="B6" s="313" t="s">
        <v>1917</v>
      </c>
      <c r="C6" s="313">
        <v>256790</v>
      </c>
      <c r="D6" s="313" t="s">
        <v>1918</v>
      </c>
      <c r="E6" s="313" t="s">
        <v>542</v>
      </c>
      <c r="F6" s="313" t="s">
        <v>1919</v>
      </c>
      <c r="G6" s="314">
        <v>45992</v>
      </c>
    </row>
    <row r="7" spans="2:8">
      <c r="B7" s="313" t="s">
        <v>1920</v>
      </c>
      <c r="C7" s="313">
        <v>265193</v>
      </c>
      <c r="D7" s="313" t="s">
        <v>1921</v>
      </c>
      <c r="E7" s="313" t="s">
        <v>543</v>
      </c>
      <c r="F7" s="313" t="s">
        <v>1501</v>
      </c>
      <c r="G7" s="313" t="s">
        <v>1922</v>
      </c>
    </row>
    <row r="8" spans="2:8">
      <c r="B8" s="313" t="s">
        <v>1923</v>
      </c>
      <c r="C8" s="313">
        <v>293716</v>
      </c>
      <c r="D8" s="313" t="s">
        <v>1924</v>
      </c>
      <c r="E8" s="313" t="s">
        <v>543</v>
      </c>
      <c r="F8" s="313" t="s">
        <v>1501</v>
      </c>
      <c r="G8" s="314">
        <v>46204</v>
      </c>
    </row>
    <row r="9" spans="2:8">
      <c r="B9" s="313" t="s">
        <v>1925</v>
      </c>
      <c r="C9" s="313">
        <v>257258</v>
      </c>
      <c r="D9" s="313" t="s">
        <v>1926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1927</v>
      </c>
      <c r="C10" s="313">
        <v>371147</v>
      </c>
      <c r="D10" s="313" t="s">
        <v>1928</v>
      </c>
      <c r="E10" s="313" t="s">
        <v>544</v>
      </c>
      <c r="F10" s="313" t="s">
        <v>144</v>
      </c>
      <c r="G10" s="313" t="s">
        <v>1922</v>
      </c>
    </row>
    <row r="11" spans="2:8">
      <c r="B11" s="313" t="s">
        <v>1929</v>
      </c>
      <c r="C11" s="313">
        <v>259230</v>
      </c>
      <c r="D11" s="313" t="s">
        <v>1930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1931</v>
      </c>
      <c r="C12" s="313">
        <v>370705</v>
      </c>
      <c r="D12" s="313"/>
      <c r="E12" s="313" t="s">
        <v>544</v>
      </c>
      <c r="F12" s="313" t="s">
        <v>144</v>
      </c>
      <c r="G12" s="313" t="s">
        <v>1922</v>
      </c>
    </row>
    <row r="13" spans="2:8">
      <c r="B13" s="313" t="s">
        <v>1932</v>
      </c>
      <c r="C13" s="313">
        <v>258542</v>
      </c>
      <c r="D13" s="313" t="s">
        <v>1933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1934</v>
      </c>
      <c r="C14" s="313">
        <v>257050</v>
      </c>
      <c r="D14" s="313" t="s">
        <v>1935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1936</v>
      </c>
      <c r="D5" s="397"/>
      <c r="E5" s="397"/>
      <c r="F5" s="397"/>
      <c r="G5" s="397"/>
      <c r="H5" s="397"/>
      <c r="I5" s="397"/>
      <c r="J5" s="398"/>
      <c r="K5" s="399" t="s">
        <v>1937</v>
      </c>
      <c r="L5" s="400"/>
      <c r="M5" s="400"/>
      <c r="N5" s="400"/>
      <c r="O5" s="401" t="s">
        <v>1938</v>
      </c>
      <c r="P5" s="402"/>
      <c r="Q5" s="403"/>
    </row>
    <row r="6" spans="1:17" s="94" customFormat="1" ht="15.75" customHeight="1">
      <c r="A6" s="88" t="s">
        <v>1939</v>
      </c>
      <c r="B6" s="95" t="s">
        <v>1940</v>
      </c>
      <c r="C6" s="96" t="s">
        <v>875</v>
      </c>
      <c r="D6" s="97" t="s">
        <v>876</v>
      </c>
      <c r="E6" s="96" t="s">
        <v>1941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1942</v>
      </c>
      <c r="M6" s="139" t="s">
        <v>335</v>
      </c>
      <c r="N6" s="140" t="s">
        <v>870</v>
      </c>
      <c r="O6" s="233" t="s">
        <v>913</v>
      </c>
      <c r="P6" s="157"/>
      <c r="Q6" s="189" t="s">
        <v>1943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 xml:space="preserve">n 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DIEGO (TP-681)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1943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1944</v>
      </c>
      <c r="W1" s="409"/>
      <c r="X1" s="409"/>
      <c r="Y1" s="104"/>
    </row>
    <row r="2" spans="1:25" s="101" customFormat="1" ht="11.25" customHeight="1">
      <c r="A2" s="105" t="s">
        <v>1945</v>
      </c>
      <c r="B2" s="105" t="s">
        <v>1940</v>
      </c>
      <c r="C2" s="105" t="s">
        <v>313</v>
      </c>
      <c r="D2" s="106" t="s">
        <v>875</v>
      </c>
      <c r="E2" s="106" t="s">
        <v>876</v>
      </c>
      <c r="F2" s="106" t="s">
        <v>1939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1946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PDM - ALÍVIO DE TENSÃO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112 M</v>
      </c>
      <c r="T634" s="110" t="str">
        <f>IF(SP_SUL!V635="","*",SP_SUL!V635)</f>
        <v>Henrique</v>
      </c>
      <c r="U634" s="110" t="str">
        <f>IF(SP_SUL!W635="","*",SP_SUL!W635)</f>
        <v>Alívio de tensão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*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>
        <f ca="1">_xlfn.XLOOKUP(G642&amp;$X$2,BS_CONTROLE[CHAVE],BS_CONTROLE[Quantidade_11],"-")</f>
        <v>0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 t="str">
        <f ca="1">_xlfn.XLOOKUP(G645&amp;$V$2,BS_CONTROLE[CHAVE],BS_CONTROLE[Quantidade_11],"-")</f>
        <v>-</v>
      </c>
      <c r="W645" s="112">
        <f ca="1">_xlfn.XLOOKUP(G645&amp;$W$2,BS_CONTROLE[CHAVE],BS_CONTROLE[Quantidade_11],"-")</f>
        <v>0</v>
      </c>
      <c r="X645" s="112">
        <f ca="1">_xlfn.XLOOKUP(G645&amp;$X$2,BS_CONTROLE[CHAVE],BS_CONTROLE[Quantidade_11],"-")</f>
        <v>1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 t="str">
        <f ca="1">_xlfn.XLOOKUP(G647&amp;$V$2,BS_CONTROLE[CHAVE],BS_CONTROLE[Quantidade_11],"-")</f>
        <v>-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1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>
        <f ca="1">_xlfn.XLOOKUP(G649&amp;$X$2,BS_CONTROLE[CHAVE],BS_CONTROLE[Quantidade_11],"-")</f>
        <v>1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>
        <f>IF(SP_SUL!B655="","*",SP_SUL!B655)</f>
        <v>46021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DIEGO (TP-681)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>
        <f ca="1">_xlfn.XLOOKUP(G658&amp;$X$2,BS_CONTROLE[CHAVE],BS_CONTROLE[Quantidade_11],"-")</f>
        <v>30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30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30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30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30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30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>
        <f ca="1">_xlfn.XLOOKUP(G664&amp;$X$2,BS_CONTROLE[CHAVE],BS_CONTROLE[Quantidade_11],"-")</f>
        <v>30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>
        <f ca="1">_xlfn.XLOOKUP(G665&amp;$X$2,BS_CONTROLE[CHAVE],BS_CONTROLE[Quantidade_11],"-")</f>
        <v>30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1947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1948</v>
      </c>
      <c r="C2" s="96" t="s">
        <v>860</v>
      </c>
      <c r="D2" s="96" t="s">
        <v>862</v>
      </c>
      <c r="E2" s="96" t="s">
        <v>1949</v>
      </c>
      <c r="F2" s="96" t="s">
        <v>1950</v>
      </c>
      <c r="G2" s="96" t="s">
        <v>1951</v>
      </c>
      <c r="H2" s="96" t="s">
        <v>1952</v>
      </c>
      <c r="I2" s="96" t="s">
        <v>1953</v>
      </c>
      <c r="J2" s="96" t="s">
        <v>1954</v>
      </c>
      <c r="K2" s="131" t="s">
        <v>1955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*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*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*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*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*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*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*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*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*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*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*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*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*</v>
      </c>
      <c r="C653" s="121">
        <f>IF(SP_SUL!B655="","*",SP_SUL!B655)</f>
        <v>46021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DIEGO (TP-681)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2025-12-29T18:08:47Z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