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52" documentId="120_S{118792C3-22EF-5104-A093-F22BFE3913F3}" xr6:coauthVersionLast="47" xr6:coauthVersionMax="47" xr10:uidLastSave="{6336B0F4-59A6-4F46-BBA6-724D75BF8E6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AM66" i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AN782" i="1" l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<sst xmlns="http://schemas.openxmlformats.org/spreadsheetml/2006/main" count="3522" uniqueCount="1168">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</sst>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3" headerRowBorderDxfId="191" tableBorderDxfId="192" totalsRowBorderDxfId="19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9" dataDxfId="178" headerRowBorderDxfId="176" tableBorderDxfId="177">
  <autoFilter ref="A1:A215" xr:uid="{0436727B-5FB8-4B0E-A1C6-DFB9231E4B16}"/>
  <tableColumns count="1">
    <tableColumn id="1" xr3:uid="{D0196BA9-8675-415E-BBE0-E5D0002285D2}" name="BLOCO" dataDxfId="1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B8" sqref="B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W57" activePane="topRight" state="frozen"/>
      <selection pane="topRight" activeCell="F72" sqref="F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915</v>
      </c>
      <c r="C1" s="181"/>
      <c r="D1" s="181"/>
      <c r="E1" s="3"/>
      <c r="F1" s="180" t="s">
        <v>916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917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918</v>
      </c>
      <c r="BI1" s="193"/>
      <c r="BJ1" s="193"/>
      <c r="BK1" s="194"/>
      <c r="BL1" s="5"/>
      <c r="BM1" s="184" t="s">
        <v>919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7" t="s">
        <v>920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923</v>
      </c>
      <c r="AT2" s="188"/>
      <c r="AU2" s="188"/>
      <c r="AV2" s="188"/>
      <c r="AW2" s="188"/>
      <c r="AX2" s="188"/>
      <c r="AY2" s="191"/>
      <c r="AZ2" s="6"/>
      <c r="BA2" s="173" t="s">
        <v>924</v>
      </c>
      <c r="BB2" s="177"/>
      <c r="BC2" s="187" t="s">
        <v>921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3" t="s">
        <v>925</v>
      </c>
      <c r="AJ3" s="177"/>
      <c r="AK3" s="173" t="s">
        <v>926</v>
      </c>
      <c r="AL3" s="174"/>
      <c r="AM3" s="175"/>
      <c r="AN3" s="176"/>
      <c r="AO3" s="174"/>
      <c r="AP3" s="174"/>
      <c r="AQ3" s="177"/>
      <c r="AR3" s="63"/>
      <c r="AS3" s="178" t="s">
        <v>932</v>
      </c>
      <c r="AT3" s="179"/>
      <c r="AU3" s="178" t="s">
        <v>933</v>
      </c>
      <c r="AV3" s="179"/>
      <c r="AW3" s="178" t="s">
        <v>934</v>
      </c>
      <c r="AX3" s="179"/>
      <c r="AY3" s="63" t="s">
        <v>935</v>
      </c>
      <c r="AZ3" s="63"/>
      <c r="BA3" s="201"/>
      <c r="BB3" s="202"/>
      <c r="BC3" s="173" t="s">
        <v>928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936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1019</v>
      </c>
      <c r="I41" s="106" t="s">
        <v>1019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1084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1085</v>
      </c>
      <c r="I44" s="106" t="s">
        <v>1085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1086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1020</v>
      </c>
      <c r="W44" s="151" t="s">
        <v>1087</v>
      </c>
      <c r="X44" s="104" t="s">
        <v>381</v>
      </c>
      <c r="Y44" s="129"/>
      <c r="Z44" s="104"/>
      <c r="AA44" s="105" t="s">
        <v>1088</v>
      </c>
      <c r="AB44" s="103" t="s">
        <v>388</v>
      </c>
      <c r="AC44" s="152" t="s">
        <v>371</v>
      </c>
      <c r="AD44" s="107">
        <v>0.33333333333333331</v>
      </c>
      <c r="AE44" s="172" t="s">
        <v>1089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1090</v>
      </c>
      <c r="W46" s="151" t="s">
        <v>1043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1026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1027</v>
      </c>
      <c r="W48" s="151" t="s">
        <v>1024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0.33333333333333331</v>
      </c>
      <c r="P49" s="106">
        <v>0.125</v>
      </c>
      <c r="Q49" s="105">
        <v>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1031</v>
      </c>
      <c r="W49" s="151" t="s">
        <v>1017</v>
      </c>
      <c r="X49" s="104" t="s">
        <v>386</v>
      </c>
      <c r="Y49" s="129"/>
      <c r="Z49" s="104"/>
      <c r="AA49" s="105" t="s">
        <v>1032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1034</v>
      </c>
      <c r="W50" s="151" t="s">
        <v>1035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1034</v>
      </c>
      <c r="W51" s="151" t="s">
        <v>1037</v>
      </c>
      <c r="X51" s="104" t="s">
        <v>386</v>
      </c>
      <c r="Y51" s="129"/>
      <c r="Z51" s="104"/>
      <c r="AA51" s="105" t="s">
        <v>1038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1041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1042</v>
      </c>
      <c r="W52" s="151" t="s">
        <v>1043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1090</v>
      </c>
      <c r="W54" s="151" t="s">
        <v>1091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3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1008</v>
      </c>
      <c r="W55" s="151" t="s">
        <v>1009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1092</v>
      </c>
      <c r="W57" s="151" t="s">
        <v>1093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3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1020</v>
      </c>
      <c r="W58" s="151" t="s">
        <v>1093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3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1094</v>
      </c>
      <c r="I61" s="106" t="s">
        <v>1094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1057</v>
      </c>
      <c r="W61" s="151" t="s">
        <v>1095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 t="shared" si="3"/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Produção e Intervalo</v>
      </c>
      <c r="BR61" s="19">
        <f t="shared" si="5"/>
        <v>0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1094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1096</v>
      </c>
      <c r="W62" s="151" t="s">
        <v>1097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 t="shared" si="3"/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1096</v>
      </c>
      <c r="W63" s="151" t="s">
        <v>1098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 t="shared" si="3"/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1099</v>
      </c>
      <c r="I64" s="106" t="s">
        <v>1099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1096</v>
      </c>
      <c r="W64" s="151" t="s">
        <v>1100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 t="shared" si="3"/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1096</v>
      </c>
      <c r="W65" s="151" t="s">
        <v>1101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 t="shared" si="3"/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1102</v>
      </c>
      <c r="N66" s="127" t="s">
        <v>1103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1096</v>
      </c>
      <c r="W66" s="151" t="s">
        <v>1104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 t="shared" si="3"/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1078</v>
      </c>
      <c r="W67" s="151" t="s">
        <v>1024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 t="shared" si="3"/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1012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1027</v>
      </c>
      <c r="W68" s="151" t="s">
        <v>1105</v>
      </c>
      <c r="X68" s="104" t="s">
        <v>381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 t="shared" si="3"/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Produção e Intervalo</v>
      </c>
      <c r="BR68" s="19">
        <f t="shared" si="5"/>
        <v>0</v>
      </c>
      <c r="BS68" s="19">
        <f t="shared" si="6"/>
        <v>0</v>
      </c>
      <c r="BT68" s="8" t="str">
        <f t="shared" si="7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1016</v>
      </c>
      <c r="W69" s="151" t="s">
        <v>1053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 t="shared" si="3"/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0.33333333333333331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1016</v>
      </c>
      <c r="W70" s="151" t="s">
        <v>1106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Produção e Intervalo</v>
      </c>
      <c r="BR70" s="19">
        <f t="shared" si="5"/>
        <v>0</v>
      </c>
      <c r="BS70" s="19">
        <f t="shared" si="6"/>
        <v>0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>
        <f t="shared" si="9"/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e">
        <f t="shared" si="10"/>
        <v>#DIV/0!</v>
      </c>
      <c r="BR72" s="19" t="e">
        <f t="shared" si="11"/>
        <v>#DIV/0!</v>
      </c>
      <c r="BS72" s="19" t="e">
        <f t="shared" si="12"/>
        <v>#DIV/0!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1000">
    <cfRule type="cellIs" dxfId="174" priority="53909" operator="equal">
      <formula>"OPORTUNIDADE"</formula>
    </cfRule>
  </conditionalFormatting>
  <conditionalFormatting sqref="Y40:Z43 Y45:Z47 Y53:Z1000">
    <cfRule type="cellIs" dxfId="173" priority="11495" operator="equal">
      <formula>"NÃO"</formula>
    </cfRule>
    <cfRule type="cellIs" dxfId="172" priority="11496" operator="equal">
      <formula>"SIM"</formula>
    </cfRule>
  </conditionalFormatting>
  <conditionalFormatting sqref="AZ6:AZ1000">
    <cfRule type="expression" dxfId="171" priority="53951">
      <formula>#REF!=1</formula>
    </cfRule>
  </conditionalFormatting>
  <conditionalFormatting sqref="U6:U1000 AY6:AY1000 BE6:BE1000">
    <cfRule type="cellIs" dxfId="170" priority="53935" operator="equal">
      <formula>"ERRO"</formula>
    </cfRule>
  </conditionalFormatting>
  <conditionalFormatting sqref="BQ6:BQ1000">
    <cfRule type="cellIs" dxfId="169" priority="53930" operator="equal">
      <formula>"Produção e Intervalo"</formula>
    </cfRule>
    <cfRule type="cellIs" dxfId="168" priority="53931" operator="equal">
      <formula>"Aderente"</formula>
    </cfRule>
    <cfRule type="cellIs" dxfId="167" priority="53932" operator="equal">
      <formula>"Intervalo"</formula>
    </cfRule>
    <cfRule type="cellIs" dxfId="166" priority="53933" operator="equal">
      <formula>"Produção"</formula>
    </cfRule>
    <cfRule type="cellIs" dxfId="165" priority="53934" operator="equal">
      <formula>"ERRO"</formula>
    </cfRule>
  </conditionalFormatting>
  <conditionalFormatting sqref="BR6:BS1000">
    <cfRule type="cellIs" dxfId="164" priority="53912" operator="equal">
      <formula>"*"</formula>
    </cfRule>
    <cfRule type="cellIs" dxfId="163" priority="53913" operator="greaterThanOrEqual">
      <formula>1</formula>
    </cfRule>
    <cfRule type="cellIs" dxfId="162" priority="53914" operator="lessThan">
      <formula>1</formula>
    </cfRule>
  </conditionalFormatting>
  <conditionalFormatting sqref="BH9:BH1000">
    <cfRule type="iconSet" priority="60696">
      <iconSet showValue="0">
        <cfvo type="percent" val="0"/>
        <cfvo type="num" val="1"/>
        <cfvo type="num" val="1" gte="0"/>
      </iconSet>
    </cfRule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1" priority="38" operator="equal">
      <formula>"OPORTUNIDADE"</formula>
    </cfRule>
  </conditionalFormatting>
  <conditionalFormatting sqref="Y6:Z39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H6:BH8">
    <cfRule type="iconSet" priority="34">
      <iconSet showValue="0">
        <cfvo type="percent" val="0"/>
        <cfvo type="num" val="1"/>
        <cfvo type="num" val="1" gte="0"/>
      </iconSet>
    </cfRule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8" priority="6" operator="equal">
      <formula>"OPORTUNIDADE"</formula>
    </cfRule>
  </conditionalFormatting>
  <conditionalFormatting sqref="Y44:Z4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8:Z52">
    <cfRule type="cellIs" dxfId="155" priority="3" operator="equal">
      <formula>"OPORTUNIDADE"</formula>
    </cfRule>
  </conditionalFormatting>
  <conditionalFormatting sqref="Y48:Z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1107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1108</v>
      </c>
      <c r="C4" s="160" t="s">
        <v>1109</v>
      </c>
      <c r="D4" s="160" t="s">
        <v>1110</v>
      </c>
      <c r="E4" s="160" t="s">
        <v>1111</v>
      </c>
      <c r="F4" s="160" t="s">
        <v>4</v>
      </c>
      <c r="G4" s="160" t="s">
        <v>1112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1113</v>
      </c>
      <c r="C6" s="161">
        <v>407867</v>
      </c>
      <c r="D6" s="161" t="s">
        <v>1114</v>
      </c>
      <c r="E6" s="161" t="s">
        <v>789</v>
      </c>
      <c r="F6" s="161" t="s">
        <v>1115</v>
      </c>
      <c r="G6" s="162"/>
    </row>
    <row r="7" spans="2:7">
      <c r="B7" s="161" t="s">
        <v>1116</v>
      </c>
      <c r="C7" s="161">
        <v>293644</v>
      </c>
      <c r="D7" s="161" t="s">
        <v>1117</v>
      </c>
      <c r="E7" s="161" t="s">
        <v>789</v>
      </c>
      <c r="F7" s="161" t="s">
        <v>1115</v>
      </c>
      <c r="G7" s="162"/>
    </row>
    <row r="8" spans="2:7">
      <c r="B8" s="161" t="s">
        <v>1118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1119</v>
      </c>
      <c r="C9" s="161">
        <v>256790</v>
      </c>
      <c r="D9" s="161" t="s">
        <v>1120</v>
      </c>
      <c r="E9" s="161" t="s">
        <v>790</v>
      </c>
      <c r="F9" s="161" t="s">
        <v>1121</v>
      </c>
      <c r="G9" s="162">
        <v>46357</v>
      </c>
    </row>
    <row r="10" spans="2:7">
      <c r="B10" s="161" t="s">
        <v>1122</v>
      </c>
      <c r="C10" s="161">
        <v>265193</v>
      </c>
      <c r="D10" s="161" t="s">
        <v>1123</v>
      </c>
      <c r="E10" s="161" t="s">
        <v>791</v>
      </c>
      <c r="F10" s="161" t="s">
        <v>1054</v>
      </c>
      <c r="G10" s="161" t="s">
        <v>1124</v>
      </c>
    </row>
    <row r="11" spans="2:7">
      <c r="B11" s="161" t="s">
        <v>1125</v>
      </c>
      <c r="C11" s="161">
        <v>293716</v>
      </c>
      <c r="D11" s="161" t="s">
        <v>1126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1127</v>
      </c>
      <c r="C12" s="161">
        <v>257258</v>
      </c>
      <c r="D12" s="161" t="s">
        <v>1128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1129</v>
      </c>
      <c r="C13" s="161">
        <v>371147</v>
      </c>
      <c r="D13" s="161" t="s">
        <v>1130</v>
      </c>
      <c r="E13" s="161" t="s">
        <v>792</v>
      </c>
      <c r="F13" s="161" t="s">
        <v>128</v>
      </c>
      <c r="G13" s="161" t="s">
        <v>1124</v>
      </c>
    </row>
    <row r="14" spans="2:7">
      <c r="B14" s="161" t="s">
        <v>1131</v>
      </c>
      <c r="C14" s="161">
        <v>259230</v>
      </c>
      <c r="D14" s="161" t="s">
        <v>1132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1133</v>
      </c>
      <c r="C15" s="161">
        <v>370705</v>
      </c>
      <c r="D15" s="161"/>
      <c r="E15" s="161" t="s">
        <v>792</v>
      </c>
      <c r="F15" s="161" t="s">
        <v>128</v>
      </c>
      <c r="G15" s="161" t="s">
        <v>1124</v>
      </c>
    </row>
    <row r="16" spans="2:7">
      <c r="B16" s="161" t="s">
        <v>1134</v>
      </c>
      <c r="C16" s="161">
        <v>258542</v>
      </c>
      <c r="D16" s="161" t="s">
        <v>1135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1136</v>
      </c>
      <c r="C17" s="161">
        <v>257050</v>
      </c>
      <c r="D17" s="161" t="s">
        <v>1137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1138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1139</v>
      </c>
      <c r="D4" s="163" t="s">
        <v>1140</v>
      </c>
      <c r="E4" s="163" t="s">
        <v>1141</v>
      </c>
      <c r="F4" s="160" t="s">
        <v>1142</v>
      </c>
      <c r="G4" s="163" t="s">
        <v>1143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1144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1145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1146</v>
      </c>
      <c r="D11" s="168"/>
      <c r="E11" s="167"/>
      <c r="F11" s="169"/>
      <c r="G11" s="167"/>
    </row>
    <row r="12" spans="2:7">
      <c r="B12" s="167" t="s">
        <v>709</v>
      </c>
      <c r="C12" s="167" t="s">
        <v>1147</v>
      </c>
      <c r="D12" s="168"/>
      <c r="E12" s="167"/>
      <c r="F12" s="169"/>
      <c r="G12" s="167"/>
    </row>
    <row r="13" spans="2:7">
      <c r="B13" s="167" t="s">
        <v>709</v>
      </c>
      <c r="C13" s="167" t="s">
        <v>1148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1005</v>
      </c>
      <c r="Q1" s="210"/>
      <c r="R1" s="111"/>
      <c r="S1" s="84"/>
      <c r="T1" s="86"/>
      <c r="U1" s="211" t="s">
        <v>1149</v>
      </c>
      <c r="V1" s="211"/>
      <c r="W1" s="211"/>
    </row>
    <row r="2" spans="1:23" ht="15" customHeight="1">
      <c r="A2" s="87" t="s">
        <v>1150</v>
      </c>
      <c r="B2" s="87" t="s">
        <v>1151</v>
      </c>
      <c r="C2" s="87" t="s">
        <v>376</v>
      </c>
      <c r="D2" s="88" t="s">
        <v>957</v>
      </c>
      <c r="E2" s="88" t="s">
        <v>4</v>
      </c>
      <c r="F2" s="88" t="s">
        <v>1152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1153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0.33333333333333331</v>
      </c>
      <c r="Q46" s="143">
        <f>IF(SP_SUL!P49="","*",SP_SUL!P49)</f>
        <v>0.125</v>
      </c>
      <c r="R46" s="145" t="str">
        <f>IF(SP_SUL!Q49="","*",CONCATENATE(SP_SUL!Q49," ",SP_SUL!R49))</f>
        <v>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0.33333333333333331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1154</v>
      </c>
      <c r="D5" s="213"/>
      <c r="E5" s="213"/>
      <c r="F5" s="213"/>
      <c r="G5" s="213"/>
      <c r="H5" s="213"/>
      <c r="I5" s="213"/>
      <c r="J5" s="214"/>
      <c r="K5" s="215" t="s">
        <v>1155</v>
      </c>
      <c r="L5" s="216"/>
      <c r="M5" s="216"/>
      <c r="N5" s="216"/>
      <c r="O5" s="217" t="s">
        <v>1156</v>
      </c>
      <c r="P5" s="218"/>
    </row>
    <row r="6" spans="1:16" s="74" customFormat="1" ht="15" customHeight="1">
      <c r="A6" s="66" t="s">
        <v>1152</v>
      </c>
      <c r="B6" s="75" t="s">
        <v>1151</v>
      </c>
      <c r="C6" s="76" t="s">
        <v>957</v>
      </c>
      <c r="D6" s="77" t="s">
        <v>958</v>
      </c>
      <c r="E6" s="76" t="s">
        <v>1157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1158</v>
      </c>
      <c r="M6" s="80" t="s">
        <v>576</v>
      </c>
      <c r="N6" s="81" t="s">
        <v>952</v>
      </c>
      <c r="O6" s="158" t="s">
        <v>995</v>
      </c>
      <c r="P6" s="133" t="s">
        <v>1159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Oportunidade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0.33333333333333331</v>
      </c>
      <c r="J50" s="113">
        <f>IF(SP_SUL!P49="","*",SP_SUL!P49)</f>
        <v>0.125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Contrato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0.33333333333333331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THIAGO (TF-685)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1160</v>
      </c>
      <c r="C2" s="121" t="s">
        <v>942</v>
      </c>
      <c r="D2" s="76" t="s">
        <v>944</v>
      </c>
      <c r="E2" s="76" t="s">
        <v>1161</v>
      </c>
      <c r="F2" s="99" t="s">
        <v>1162</v>
      </c>
      <c r="G2" s="76" t="s">
        <v>1163</v>
      </c>
      <c r="H2" s="76" t="s">
        <v>1164</v>
      </c>
      <c r="I2" s="76" t="s">
        <v>1165</v>
      </c>
      <c r="J2" s="76" t="s">
        <v>1166</v>
      </c>
      <c r="K2" s="78" t="s">
        <v>1167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2026-03-02T17:09:35Z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