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03" documentId="120_S{118792C3-22EF-5104-A093-F22BFE3913F3}" xr6:coauthVersionLast="47" xr6:coauthVersionMax="47" xr10:uidLastSave="{5D9D69BA-02FA-44FC-BA45-0E6413A52A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1" l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43" i="1" a="1"/>
  <c r="N43" i="1" s="1"/>
  <c r="M43" i="1" a="1"/>
  <c r="M43" i="1" s="1"/>
  <c r="N40" i="1" a="1"/>
  <c r="N40" i="1" s="1"/>
  <c r="M40" i="1" a="1"/>
  <c r="M40" i="1" s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L26" i="15"/>
  <c r="R30" i="1"/>
  <c r="R26" i="15" s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L27" i="15"/>
  <c r="R31" i="1"/>
  <c r="R27" i="15" s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L28" i="15" s="1"/>
  <c r="R33" i="1"/>
  <c r="R28" i="15" s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L29" i="15"/>
  <c r="R38" i="1"/>
  <c r="R29" i="15" s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40" i="1"/>
  <c r="C40" i="1"/>
  <c r="L30" i="15"/>
  <c r="R40" i="1"/>
  <c r="R30" i="15" s="1"/>
  <c r="S40" i="1" a="1"/>
  <c r="S40" i="1"/>
  <c r="T40" i="1" a="1"/>
  <c r="T40" i="1"/>
  <c r="U40" i="1" a="1"/>
  <c r="U40" i="1"/>
  <c r="AI40" i="1"/>
  <c r="AJ40" i="1"/>
  <c r="AK40" i="1"/>
  <c r="K34" i="10" s="1"/>
  <c r="AL40" i="1"/>
  <c r="AM40" i="1"/>
  <c r="AN40" i="1"/>
  <c r="AO40" i="1"/>
  <c r="AP40" i="1"/>
  <c r="M34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2" i="1"/>
  <c r="C42" i="1"/>
  <c r="L31" i="15"/>
  <c r="R42" i="1"/>
  <c r="R31" i="15" s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L32" i="15"/>
  <c r="R43" i="1"/>
  <c r="R32" i="15" s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3" i="15" s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4" i="15" s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5" i="15" s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36" i="15" s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A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A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A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AM53" i="1" s="1"/>
  <c r="N53" i="1" a="1"/>
  <c r="N53" i="1" s="1"/>
  <c r="R53" i="1"/>
  <c r="S53" i="1" a="1"/>
  <c r="S53" i="1" s="1"/>
  <c r="T53" i="1" a="1"/>
  <c r="T53" i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N55" i="1" a="1"/>
  <c r="N55" i="1" s="1"/>
  <c r="R55" i="1"/>
  <c r="S55" i="1" a="1"/>
  <c r="S55" i="1" s="1"/>
  <c r="T55" i="1" a="1"/>
  <c r="T55" i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AM57" i="1" s="1"/>
  <c r="N57" i="1" a="1"/>
  <c r="N57" i="1"/>
  <c r="R57" i="1"/>
  <c r="S57" i="1" a="1"/>
  <c r="S57" i="1"/>
  <c r="T57" i="1" a="1"/>
  <c r="T57" i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N58" i="1" a="1"/>
  <c r="N58" i="1" s="1"/>
  <c r="R58" i="1"/>
  <c r="S58" i="1" a="1"/>
  <c r="S58" i="1" s="1"/>
  <c r="T58" i="1" a="1"/>
  <c r="T58" i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L54" i="15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L55" i="15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AP126" i="1"/>
  <c r="M119" i="10" s="1"/>
  <c r="AQ126" i="1"/>
  <c r="AY126" i="1"/>
  <c r="BE126" i="1" a="1"/>
  <c r="BE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6" i="1" l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L53" i="15"/>
  <c r="AN64" i="1"/>
  <c r="L45" i="15"/>
  <c r="AN56" i="1"/>
  <c r="L44" i="15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L51" i="15"/>
  <c r="AN62" i="1"/>
  <c r="L50" i="15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L48" i="15"/>
  <c r="AN59" i="1"/>
  <c r="L47" i="15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L41" i="15"/>
  <c r="AN52" i="1"/>
  <c r="L40" i="15"/>
  <c r="AN51" i="1"/>
  <c r="L39" i="15"/>
  <c r="AN50" i="1"/>
  <c r="L38" i="15"/>
  <c r="AN49" i="1"/>
  <c r="BE63" i="1" a="1"/>
  <c r="BE63" i="1" s="1"/>
  <c r="BE60" i="1" a="1"/>
  <c r="BE60" i="1" s="1"/>
  <c r="BE57" i="1" a="1"/>
  <c r="BE57" i="1" s="1"/>
  <c r="BE54" i="1" a="1"/>
  <c r="BE54" i="1" s="1"/>
  <c r="L43" i="15"/>
  <c r="AN54" i="1"/>
  <c r="BC53" i="1" a="1"/>
  <c r="BC53" i="1" s="1"/>
  <c r="BD53" i="1" a="1"/>
  <c r="BD53" i="1" s="1"/>
  <c r="L37" i="15"/>
  <c r="AN48" i="1"/>
  <c r="L52" i="15"/>
  <c r="AN63" i="1"/>
  <c r="L49" i="15"/>
  <c r="AN60" i="1"/>
  <c r="L46" i="15"/>
  <c r="AN57" i="1"/>
  <c r="L42" i="15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39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0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<sst xmlns="http://schemas.openxmlformats.org/spreadsheetml/2006/main" count="2981" uniqueCount="1103">
  <si>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</si>
  <si>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</si>
  <si>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</si>
  <si>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</si>
  <si>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</si>
  <si>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</si>
  <si>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</si>
  <si>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</si>
  <si>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</si>
  <si>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</si>
  <si>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</si>
  <si>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</si>
  <si>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</si>
  <si>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</si>
  <si>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</si>
  <si>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</si>
  <si>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</si>
  <si>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</si>
  <si>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</si>
  <si>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</si>
  <si>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</si>
  <si>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</si>
  <si>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</si>
  <si>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</si>
  <si>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</si>
  <si>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</si>
  <si>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</si>
  <si>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</si>
  <si>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</si>
  <si>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</si>
  <si>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</si>
  <si>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</si>
  <si>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</si>
  <si>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</si>
  <si>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</si>
  <si>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</si>
  <si>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</si>
  <si>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</si>
  <si>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</si>
  <si>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</si>
  <si>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</si>
  <si>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</si>
  <si>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</si>
  <si>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</si>
  <si>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</si>
  <si>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</si>
  <si>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</si>
  <si>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</si>
  <si>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</si>
  <si>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</si>
  <si>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</si>
  <si>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</si>
  <si>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</si>
  <si>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</si>
  <si>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</si>
  <si>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</si>
  <si>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</si>
  <si>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</si>
  <si>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</si>
  <si>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</si>
  <si>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</si>
  <si>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</si>
  <si>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</si>
  <si>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</si>
  <si>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</si>
  <si>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</si>
  <si>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</si>
  <si>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</si>
  <si>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</si>
  <si>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</si>
  <si>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</si>
  <si>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</si>
  <si>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</si>
  <si>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</si>
  <si>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</si>
  <si>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</si>
  <si>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</si>
  <si>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</si>
  <si>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</si>
  <si>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</si>
  <si>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</si>
  <si>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</si>
  <si>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</si>
  <si>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</si>
  <si>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</si>
  <si>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</si>
  <si>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</si>
  <si>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</si>
  <si>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</si>
  <si>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</si>
  <si>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</si>
  <si>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</si>
  <si>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</si>
  <si>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</si>
  <si>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</si>
  <si>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</si>
  <si>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</si>
  <si>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</si>
  <si>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</si>
  <si>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</si>
  <si>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</si>
  <si>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</si>
  <si>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</si>
  <si>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</si>
  <si>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</si>
  <si>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</si>
  <si>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</si>
  <si>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</si>
  <si>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</si>
  <si>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</si>
  <si>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</si>
  <si>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</si>
  <si>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</si>
  <si>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</si>
  <si>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</si>
  <si>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</si>
  <si>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</si>
  <si>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</si>
  <si>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</si>
  <si>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</si>
  <si>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</si>
  <si>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</si>
  <si>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</si>
  <si>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</si>
  <si>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</si>
  <si>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</si>
  <si>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</si>
  <si>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</si>
  <si>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</si>
  <si>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</si>
  <si>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</si>
  <si>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</si>
  <si>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</si>
  <si>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</si>
  <si>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</si>
  <si>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</si>
  <si>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</si>
  <si>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</si>
  <si>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</si>
  <si>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</si>
  <si>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</si>
  <si>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</si>
  <si>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</si>
  <si>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</si>
  <si>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</si>
  <si>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</si>
  <si>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</si>
  <si>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</si>
  <si>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</si>
  <si>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</si>
  <si>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</si>
  <si>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</si>
  <si>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</si>
  <si>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</si>
  <si>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</si>
  <si>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</si>
  <si>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</si>
  <si>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</si>
  <si>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</si>
  <si>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</si>
  <si>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</si>
  <si>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</si>
  <si>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</si>
  <si>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</si>
  <si>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</si>
  <si>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</si>
  <si>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</si>
  <si>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</si>
  <si>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</si>
  <si>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</si>
  <si>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</si>
  <si>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</si>
  <si>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</si>
  <si>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</si>
  <si>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</si>
  <si>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</si>
  <si>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</si>
  <si>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</si>
  <si>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</si>
  <si>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</si>
  <si>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</si>
  <si>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</si>
  <si>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</si>
  <si>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</si>
  <si>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</si>
  <si>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</si>
  <si>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</si>
  <si>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</si>
  <si>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</si>
  <si>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</si>
  <si>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</si>
  <si>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</si>
  <si>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</si>
  <si>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</si>
  <si>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</si>
  <si>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</si>
  <si>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</si>
  <si>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</si>
  <si>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</si>
  <si>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</si>
  <si>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</si>
  <si>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</si>
  <si>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</si>
  <si>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</si>
  <si>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</si>
  <si>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</si>
  <si>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</si>
  <si>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</si>
  <si>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</si>
  <si>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</si>
  <si>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</si>
  <si>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</si>
  <si>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</si>
  <si>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</si>
  <si>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</si>
  <si>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</si>
  <si>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</si>
  <si>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</si>
  <si>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</si>
  <si>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</si>
  <si>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</si>
  <si>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</si>
  <si>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</si>
  <si>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</si>
  <si>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</si>
  <si>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</si>
  <si>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</si>
  <si>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</si>
  <si>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</si>
  <si>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</si>
  <si>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</si>
  <si>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</si>
  <si>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</si>
  <si>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</si>
  <si>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</si>
  <si>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</si>
  <si>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</si>
  <si>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</si>
  <si>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</si>
  <si>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</si>
  <si>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</si>
  <si>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</si>
  <si>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</si>
  <si>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</si>
  <si>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</si>
  <si>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</si>
  <si>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</si>
  <si>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</si>
  <si>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</si>
  <si>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</si>
  <si>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</si>
  <si>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</si>
  <si>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</si>
  <si>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</si>
  <si>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</si>
  <si>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</si>
  <si>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</si>
  <si>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</si>
  <si>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</si>
  <si>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</si>
  <si>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</si>
  <si>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</si>
  <si>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</si>
  <si>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</si>
  <si>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</si>
  <si>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</si>
  <si>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</si>
  <si>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</si>
  <si>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</si>
  <si>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</si>
  <si>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</si>
  <si>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</si>
  <si>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</si>
  <si>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</si>
  <si>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</si>
  <si>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</si>
  <si>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</si>
  <si>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</si>
  <si>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</si>
  <si>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</si>
  <si>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</si>
  <si>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</si>
  <si>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</si>
  <si>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</si>
  <si>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</si>
  <si>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</si>
  <si>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</si>
  <si>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</si>
  <si>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</si>
  <si>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</si>
  <si>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</si>
  <si>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</si>
  <si>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</si>
  <si>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</si>
  <si>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</si>
  <si>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</si>
  <si>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</si>
  <si>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</si>
  <si>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</si>
  <si>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</si>
  <si>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</si>
  <si>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</si>
  <si>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</si>
  <si>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</si>
  <si>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</si>
  <si>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</si>
  <si>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</si>
  <si>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</si>
  <si>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</si>
  <si>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</si>
  <si>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</si>
  <si>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</si>
  <si>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</si>
  <si>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</si>
  <si>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</si>
  <si>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</si>
  <si>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</si>
  <si>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</si>
  <si>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</si>
  <si>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</si>
  <si>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</si>
  <si>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</si>
  <si>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</si>
  <si>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</si>
  <si>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</si>
  <si>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</si>
  <si>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</si>
  <si>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</si>
  <si>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</si>
  <si>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</si>
  <si>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</si>
  <si>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</si>
  <si>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</si>
  <si>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</si>
  <si>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</si>
  <si>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</si>
  <si>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</si>
  <si>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</si>
  <si>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</si>
  <si>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</si>
  <si>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</si>
  <si>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</si>
  <si>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</si>
  <si>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</si>
  <si>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</si>
  <si>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</si>
  <si>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</si>
  <si>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</si>
  <si>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</si>
  <si>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</si>
  <si>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</si>
  <si>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</si>
  <si>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</si>
  <si>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</si>
  <si>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</si>
  <si>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</si>
  <si>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</si>
  <si>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</si>
  <si>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</si>
  <si>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</si>
  <si>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</si>
  <si>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</si>
  <si>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</si>
  <si>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</si>
  <si>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</si>
  <si>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</si>
  <si>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</si>
  <si>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</si>
  <si>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</si>
  <si>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</si>
  <si>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</si>
  <si>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</si>
  <si>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</si>
  <si>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</si>
  <si>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</si>
  <si>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</si>
  <si>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</si>
  <si>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</si>
  <si>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</si>
  <si>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</si>
  <si>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</si>
  <si>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</si>
  <si>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</si>
  <si>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</si>
  <si>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</si>
  <si>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</si>
  <si>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</si>
  <si>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</si>
  <si>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</si>
  <si>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</si>
  <si>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</si>
  <si>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</si>
  <si>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</si>
  <si>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</si>
  <si>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</si>
  <si>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</si>
  <si>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</si>
  <si>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</si>
  <si>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</si>
  <si>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</si>
  <si>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</si>
  <si>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</si>
  <si>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</si>
  <si>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</si>
  <si>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</si>
  <si>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</si>
  <si>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</si>
  <si>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</si>
  <si>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</si>
  <si>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</si>
  <si>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</si>
  <si>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</si>
  <si>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</si>
  <si>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</si>
  <si>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</si>
  <si>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</si>
  <si>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</si>
  <si>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</si>
  <si>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</si>
  <si>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</si>
  <si>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</si>
  <si>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</si>
  <si>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</si>
  <si>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</si>
  <si>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</si>
  <si>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</si>
  <si>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</si>
  <si>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</si>
  <si>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</si>
  <si>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</si>
  <si>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</si>
  <si>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</si>
  <si>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</si>
  <si>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</si>
  <si>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</si>
  <si>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</si>
  <si>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</si>
  <si>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</si>
  <si>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</si>
  <si>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</si>
  <si>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</si>
  <si>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</si>
  <si>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</si>
  <si>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</si>
  <si>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</si>
  <si>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</si>
  <si>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</si>
  <si>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</si>
  <si>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</si>
  <si>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</si>
  <si>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</si>
  <si>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</si>
  <si>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</si>
  <si>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</si>
  <si>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</si>
  <si>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</si>
  <si>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</si>
  <si>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</si>
  <si>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</si>
  <si>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</si>
  <si>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</si>
  <si>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</si>
  <si>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</si>
  <si>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</si>
  <si>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</si>
  <si>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</si>
  <si>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</si>
  <si>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</si>
  <si>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</si>
  <si>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</si>
  <si>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</si>
  <si>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</si>
  <si>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</si>
  <si>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</si>
  <si>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</si>
  <si>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</si>
  <si>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</si>
  <si>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</si>
  <si>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</si>
  <si>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</si>
  <si>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</si>
  <si>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</si>
  <si>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</si>
  <si>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</si>
  <si>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</si>
  <si>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</si>
  <si>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</si>
  <si>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</si>
  <si>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</si>
  <si>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</si>
  <si>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</si>
  <si>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</si>
  <si>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</si>
  <si>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</si>
  <si>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</si>
  <si>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</si>
  <si>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</si>
  <si>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</si>
  <si>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</si>
  <si>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</si>
  <si>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</si>
  <si>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</si>
  <si>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</si>
  <si>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</si>
  <si>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</si>
  <si>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</si>
  <si>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</si>
  <si>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</si>
  <si>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</si>
  <si>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</si>
  <si>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</si>
  <si>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</si>
  <si>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</si>
  <si>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</si>
  <si>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</si>
  <si>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</si>
  <si>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</si>
  <si>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</si>
  <si>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</si>
  <si>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</si>
  <si>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</si>
  <si>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</si>
  <si>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</si>
  <si>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</si>
  <si>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</si>
  <si>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</si>
  <si>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</si>
  <si>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</si>
  <si>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</si>
  <si>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</si>
  <si>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</si>
  <si>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</si>
  <si>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</si>
  <si>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</si>
  <si>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</si>
  <si>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</si>
  <si>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</si>
  <si>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</si>
  <si>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</si>
  <si>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</si>
  <si>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</si>
  <si>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</si>
  <si>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</si>
  <si>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</si>
  <si>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</si>
  <si>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</si>
  <si>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</si>
  <si>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</si>
  <si>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</si>
  <si>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</si>
  <si>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</si>
  <si>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</si>
  <si>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</si>
  <si>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</si>
  <si>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</si>
  <si>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</si>
  <si>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</si>
  <si>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</si>
  <si>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</si>
  <si>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</si>
  <si>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</si>
  <si>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</si>
  <si>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</si>
  <si>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</si>
  <si>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</si>
  <si>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</si>
  <si>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</si>
  <si>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</si>
  <si>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</si>
  <si>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</si>
  <si>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</si>
  <si>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</si>
  <si>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</si>
  <si>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</si>
  <si>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</si>
  <si>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</si>
  <si>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</si>
  <si>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</si>
  <si>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</si>
  <si>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</si>
  <si>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</si>
  <si>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</si>
  <si>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</si>
  <si>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</si>
  <si>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</si>
  <si>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</si>
  <si>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</si>
  <si>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</si>
  <si>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</si>
  <si>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</si>
  <si>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</si>
  <si>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</si>
  <si>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</si>
  <si>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</si>
  <si>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</si>
  <si>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</si>
  <si>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</si>
  <si>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</si>
  <si>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</si>
  <si>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</si>
  <si>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</si>
  <si>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</si>
  <si>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</si>
  <si>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</si>
  <si>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</si>
  <si>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</si>
  <si>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</si>
  <si>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</si>
  <si>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</si>
  <si>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</si>
  <si>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</si>
  <si>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</si>
  <si>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</si>
  <si>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</si>
  <si>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</si>
  <si>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</si>
  <si>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</si>
  <si>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</si>
  <si>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</si>
  <si>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</si>
  <si>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</si>
  <si>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</si>
  <si>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</si>
  <si>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</si>
  <si>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</si>
  <si>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</si>
  <si>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</si>
  <si>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</si>
  <si>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</si>
  <si>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</si>
  <si>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</si>
  <si>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</si>
  <si>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</si>
  <si>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</si>
  <si>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</si>
  <si>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</si>
  <si>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</si>
  <si>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</si>
  <si>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</si>
  <si>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</si>
  <si>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</si>
  <si>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</si>
  <si>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</si>
  <si>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</si>
  <si>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</si>
  <si>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</si>
  <si>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</si>
  <si>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</si>
  <si>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</si>
  <si>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</si>
  <si>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</si>
  <si>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</si>
  <si>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</si>
  <si>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</si>
  <si>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</si>
  <si>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</si>
  <si>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</si>
  <si>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</si>
  <si>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</si>
  <si>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</si>
  <si>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</si>
  <si>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</si>
  <si>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</si>
  <si>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</si>
  <si>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</si>
  <si>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</si>
  <si>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</si>
  <si>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</si>
  <si>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</si>
  <si>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</si>
  <si>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</si>
  <si>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</si>
  <si>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</si>
  <si>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</si>
  <si>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</si>
  <si>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</si>
  <si>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</si>
  <si>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</si>
  <si>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</si>
  <si>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</si>
  <si>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</si>
  <si>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</si>
  <si>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</si>
  <si>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</si>
  <si>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</si>
  <si>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</si>
  <si>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</si>
  <si>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</si>
  <si>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</si>
  <si>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</si>
  <si>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</si>
  <si>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</si>
  <si>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</si>
  <si>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</si>
  <si>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</si>
  <si>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</si>
  <si>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</si>
  <si>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</si>
  <si>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</si>
  <si>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</si>
  <si>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</si>
  <si>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</si>
  <si>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</si>
  <si>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</si>
  <si>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</si>
  <si>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</si>
  <si>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</si>
  <si>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</si>
  <si>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</si>
  <si>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</si>
  <si>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</si>
  <si>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</si>
  <si>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</si>
  <si>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</si>
  <si>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</si>
  <si>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</si>
  <si>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</si>
  <si>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</si>
  <si>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</si>
  <si>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</si>
  <si>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</si>
  <si>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</si>
  <si>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</si>
  <si>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</si>
  <si>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</si>
  <si>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</si>
  <si>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</si>
  <si>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</si>
  <si>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</si>
  <si>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</si>
  <si>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</si>
  <si>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</si>
  <si>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</si>
  <si>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</si>
  <si>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</si>
  <si>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</si>
  <si>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</si>
  <si>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</si>
  <si>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</si>
  <si>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</si>
  <si>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</si>
  <si>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</si>
  <si>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</si>
  <si>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</si>
  <si>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</si>
  <si>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</si>
  <si>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</si>
  <si>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</si>
  <si>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</si>
  <si>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</si>
  <si>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</si>
  <si>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</si>
  <si>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</si>
  <si>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</si>
  <si>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</si>
  <si>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</si>
  <si>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</si>
  <si>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</si>
  <si>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</si>
  <si>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</si>
  <si>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</si>
  <si>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</si>
  <si>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</si>
  <si>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</si>
  <si>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</si>
  <si>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</si>
  <si>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</si>
  <si>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</si>
  <si>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</si>
  <si>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</si>
  <si>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</si>
  <si>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</si>
  <si>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</si>
  <si>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</si>
  <si>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</si>
  <si>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</si>
  <si>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</si>
  <si>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</si>
  <si>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</si>
  <si>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</si>
  <si>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</si>
  <si>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</si>
  <si>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</si>
  <si>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</si>
  <si>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</si>
  <si>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</si>
  <si>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</si>
  <si>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</si>
  <si>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</si>
  <si>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</si>
  <si>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</si>
  <si>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</si>
  <si>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</si>
  <si>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</si>
  <si>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</si>
  <si>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</si>
  <si>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</si>
  <si>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</si>
  <si>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</si>
  <si>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</si>
  <si>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</si>
  <si>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</si>
  <si>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</si>
  <si>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</si>
  <si>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</si>
  <si>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</si>
  <si>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</si>
  <si>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</si>
  <si>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</si>
  <si>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</si>
  <si>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</si>
  <si>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</si>
  <si>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</si>
  <si>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</si>
  <si>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</si>
  <si>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</si>
  <si>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</si>
  <si>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</si>
  <si>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</si>
  <si>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</si>
  <si>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</si>
  <si>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</si>
  <si>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</si>
  <si>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</si>
  <si>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</si>
  <si>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</si>
  <si>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</si>
  <si>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</si>
  <si>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</si>
  <si>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</si>
  <si>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</si>
  <si>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</si>
  <si>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</si>
  <si>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</si>
  <si>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</si>
  <si>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</si>
  <si>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</si>
  <si>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</si>
  <si>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</si>
  <si>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</si>
  <si>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</si>
  <si>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</si>
  <si>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</si>
  <si>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</si>
  <si>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</si>
  <si>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</si>
  <si>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</si>
  <si>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</si>
  <si>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</si>
  <si>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</si>
  <si>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</si>
  <si>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</si>
  <si>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</si>
  <si>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</si>
  <si>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</si>
  <si>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</si>
  <si>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</si>
  <si>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</si>
  <si>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</si>
  <si>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</si>
  <si>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</si>
  <si>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</si>
  <si>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</si>
  <si>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</si>
  <si>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</si>
  <si>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</si>
  <si>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</si>
  <si>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</si>
  <si>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</si>
  <si>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</si>
  <si>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</si>
  <si>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</si>
  <si>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</si>
  <si>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</si>
  <si>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</si>
  <si>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</si>
  <si>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</si>
  <si>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</si>
  <si>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</si>
  <si>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</si>
  <si>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</si>
  <si>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</si>
  <si>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</si>
  <si>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</si>
  <si>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</si>
  <si>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</si>
  <si>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</si>
  <si>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</si>
  <si>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</si>
  <si>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</si>
  <si>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</si>
  <si>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</si>
  <si>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</si>
  <si>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</si>
  <si>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</si>
  <si>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</si>
  <si>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</si>
  <si>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</si>
  <si>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</si>
  <si>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</si>
  <si>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</si>
  <si>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</si>
  <si>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</si>
  <si>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</si>
  <si>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</si>
  <si>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</si>
  <si>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</si>
  <si>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</si>
  <si>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</si>
  <si>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</si>
  <si>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</si>
  <si>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</si>
  <si>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</si>
  <si>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</si>
  <si>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</si>
  <si>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</si>
  <si>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</si>
  <si>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</si>
  <si>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</si>
  <si>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</si>
  <si>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</si>
  <si>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</si>
  <si>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</si>
  <si>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</si>
  <si>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</si>
  <si>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</si>
  <si>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</si>
  <si>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</si>
  <si>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</si>
  <si>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</si>
  <si>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</si>
  <si>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</si>
  <si>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</si>
  <si>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</si>
  <si>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</si>
  <si>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</si>
  <si>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</si>
  <si>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</si>
  <si>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</si>
  <si>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</si>
  <si>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</si>
  <si>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</si>
  <si>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</si>
  <si>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</si>
  <si>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</si>
  <si>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</si>
  <si>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</si>
  <si>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</si>
  <si>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</si>
  <si>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</si>
  <si>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</si>
  <si>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</si>
  <si>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</si>
  <si>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</si>
  <si>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</si>
  <si>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</si>
  <si>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</si>
  <si>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</si>
  <si>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</si>
  <si>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</si>
  <si>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</si>
  <si>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</si>
  <si>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</si>
  <si>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</si>
  <si>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</si>
  <si>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</si>
  <si>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</si>
  <si>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</si>
  <si>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</si>
  <si>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</si>
  <si>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</si>
  <si>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</si>
  <si>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</si>
  <si>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</si>
  <si>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</si>
  <si>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</si>
  <si>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</si>
  <si>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</si>
  <si>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</si>
  <si>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</si>
  <si>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</si>
  <si>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</si>
  <si>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</si>
  <si>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</si>
  <si>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</si>
  <si>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</si>
  <si>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</si>
  <si>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</si>
  <si>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</si>
  <si>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</si>
  <si>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</si>
  <si>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</si>
  <si>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</si>
  <si>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</si>
  <si>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</si>
  <si>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</si>
  <si>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</si>
  <si>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</si>
  <si>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</si>
  <si>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</si>
  <si>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</si>
  <si>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</si>
  <si>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</si>
  <si>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</si>
  <si>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</si>
  <si>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</si>
  <si>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</si>
  <si>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</si>
  <si>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</si>
  <si>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</si>
  <si>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</si>
  <si>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</si>
  <si>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</si>
  <si>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</si>
  <si>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</si>
  <si>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</si>
  <si>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</si>
  <si>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</si>
  <si>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</si>
  <si>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</si>
  <si>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</si>
  <si>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</si>
  <si>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</si>
  <si>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</si>
  <si>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</si>
  <si>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</si>
  <si>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</si>
  <si>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</si>
  <si>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</si>
  <si>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</si>
  <si>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</si>
  <si>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</si>
  <si>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</si>
  <si>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</si>
  <si>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</si>
  <si>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</si>
  <si>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</si>
  <si>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</si>
  <si>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</si>
  <si>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</si>
  <si>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</si>
  <si>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</si>
  <si>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</si>
  <si>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</si>
  <si>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</si>
  <si>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</si>
  <si>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</si>
  <si>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</si>
  <si>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ZTO-ZMA</t>
  </si>
  <si>
    <t>ZTOZMA</t>
  </si>
  <si>
    <t>Deslocamento ZTO-ZMA, so vai sair caso o trilheiro sai de ZMA linha3</t>
  </si>
  <si>
    <t xml:space="preserve">1 Maq. Escala 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</si>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</sst>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A108" sqref="A24:A10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U27" activePane="topRight" state="frozen"/>
      <selection pane="topRight" activeCell="W29" sqref="W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898</v>
      </c>
      <c r="C1" s="220"/>
      <c r="D1" s="220"/>
      <c r="E1" s="3"/>
      <c r="F1" s="219" t="s">
        <v>899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900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901</v>
      </c>
      <c r="BI1" s="232"/>
      <c r="BJ1" s="232"/>
      <c r="BK1" s="233"/>
      <c r="BL1" s="5"/>
      <c r="BM1" s="223" t="s">
        <v>902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6" t="s">
        <v>903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906</v>
      </c>
      <c r="AT2" s="227"/>
      <c r="AU2" s="227"/>
      <c r="AV2" s="227"/>
      <c r="AW2" s="227"/>
      <c r="AX2" s="227"/>
      <c r="AY2" s="230"/>
      <c r="AZ2" s="6"/>
      <c r="BA2" s="212" t="s">
        <v>907</v>
      </c>
      <c r="BB2" s="216"/>
      <c r="BC2" s="226" t="s">
        <v>904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2" t="s">
        <v>908</v>
      </c>
      <c r="AJ3" s="216"/>
      <c r="AK3" s="212" t="s">
        <v>909</v>
      </c>
      <c r="AL3" s="213"/>
      <c r="AM3" s="214"/>
      <c r="AN3" s="215"/>
      <c r="AO3" s="213"/>
      <c r="AP3" s="213"/>
      <c r="AQ3" s="216"/>
      <c r="AR3" s="63"/>
      <c r="AS3" s="217" t="s">
        <v>915</v>
      </c>
      <c r="AT3" s="218"/>
      <c r="AU3" s="217" t="s">
        <v>916</v>
      </c>
      <c r="AV3" s="218"/>
      <c r="AW3" s="217" t="s">
        <v>917</v>
      </c>
      <c r="AX3" s="218"/>
      <c r="AY3" s="63" t="s">
        <v>918</v>
      </c>
      <c r="AZ3" s="63"/>
      <c r="BA3" s="240"/>
      <c r="BB3" s="241"/>
      <c r="BC3" s="212" t="s">
        <v>911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919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258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259"/>
      <c r="F29" s="260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261">
        <v>73</v>
      </c>
      <c r="K29" s="261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26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26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66"/>
      <c r="AH29" s="15"/>
      <c r="AI29" s="263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264">
        <f>IF(BS_CONTROLE[[#This Row],[SUB]]=0, "-", BS_CONTROLE[[#This Row],[SUB]])</f>
        <v>73</v>
      </c>
      <c r="AP29" s="108">
        <f>BS_CONTROLE[[#This Row],[KM - Inicio]]</f>
        <v>306</v>
      </c>
      <c r="AQ29" s="264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26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26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211">
        <v>0.375</v>
      </c>
      <c r="P30" s="109">
        <v>0.125</v>
      </c>
      <c r="Q30" s="108">
        <v>2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0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258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259"/>
      <c r="F32" s="260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261">
        <v>73</v>
      </c>
      <c r="K32" s="261">
        <v>202</v>
      </c>
      <c r="L32" s="108">
        <v>128</v>
      </c>
      <c r="M32" s="130" t="s">
        <v>1032</v>
      </c>
      <c r="N32" s="130" t="s">
        <v>1033</v>
      </c>
      <c r="O32" s="10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26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26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263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264">
        <f>IF(BS_CONTROLE[[#This Row],[SUB]]=0, "-", BS_CONTROLE[[#This Row],[SUB]])</f>
        <v>73</v>
      </c>
      <c r="AP32" s="108">
        <f>BS_CONTROLE[[#This Row],[KM - Inicio]]</f>
        <v>202</v>
      </c>
      <c r="AQ32" s="264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26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26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0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211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11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258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259"/>
      <c r="F36" s="260" t="s">
        <v>659</v>
      </c>
      <c r="G36" s="146" t="str">
        <f>IF(D36="","*",VLOOKUP(F36,BS_ATIVIDADE[],3,FALSE))</f>
        <v>MECANIZAÇÃO - SOCADORA</v>
      </c>
      <c r="H36" s="199" t="s">
        <v>1039</v>
      </c>
      <c r="I36" s="199" t="s">
        <v>1039</v>
      </c>
      <c r="J36" s="261">
        <v>73</v>
      </c>
      <c r="K36" s="261">
        <v>54.5</v>
      </c>
      <c r="L36" s="108">
        <v>55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36" s="10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26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26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263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ZDG-PAT</v>
      </c>
      <c r="AN36" s="108" t="str">
        <f>IF(BS_CONTROLE[[#This Row],[SB]]=0, "-", BS_CONTROLE[[#This Row],[SB]])</f>
        <v>ZDGPAT2</v>
      </c>
      <c r="AO36" s="264">
        <f>IF(BS_CONTROLE[[#This Row],[SUB]]=0, "-", BS_CONTROLE[[#This Row],[SUB]])</f>
        <v>73</v>
      </c>
      <c r="AP36" s="108">
        <f>BS_CONTROLE[[#This Row],[KM - Inicio]]</f>
        <v>54.5</v>
      </c>
      <c r="AQ36" s="264">
        <f>BS_CONTROLE[[#This Row],[KM - Inicio]]</f>
        <v>54.5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26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26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0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41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0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ANTÔNIO (TP-713)46056</v>
      </c>
      <c r="B39" s="195">
        <v>46056</v>
      </c>
      <c r="C39" s="138">
        <f>IF(BS_CONTROLE[[#This Row],[DATA]]="","",WEEKNUM(BS_CONTROLE[[#This Row],[DATA]]))</f>
        <v>6</v>
      </c>
      <c r="D39" s="107" t="s">
        <v>813</v>
      </c>
      <c r="E39" s="165">
        <v>148</v>
      </c>
      <c r="F39" s="129" t="s">
        <v>736</v>
      </c>
      <c r="G39" s="146" t="str">
        <f>IF(D39="","*",VLOOKUP(F39,BS_ATIVIDADE[],3,FALSE))</f>
        <v>SOLDA</v>
      </c>
      <c r="H39" s="154" t="s">
        <v>554</v>
      </c>
      <c r="I39" s="154" t="s">
        <v>554</v>
      </c>
      <c r="J39" s="108">
        <v>73</v>
      </c>
      <c r="K39" s="108">
        <v>22.7</v>
      </c>
      <c r="L39" s="108" t="s">
        <v>554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">
        <v>136</v>
      </c>
      <c r="O39" s="211">
        <v>0.375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1018</v>
      </c>
      <c r="W39" s="108" t="s">
        <v>1006</v>
      </c>
      <c r="X39" s="107" t="s">
        <v>382</v>
      </c>
      <c r="Y39" s="132"/>
      <c r="Z39" s="107"/>
      <c r="AA39" s="200"/>
      <c r="AB39" s="201"/>
      <c r="AC39" s="201"/>
      <c r="AD39" s="202"/>
      <c r="AE39" s="200"/>
      <c r="AF39" s="200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K18ZDZ</v>
      </c>
      <c r="AO39" s="108">
        <f>IF(BS_CONTROLE[[#This Row],[SUB]]=0, "-", BS_CONTROLE[[#This Row],[SUB]])</f>
        <v>73</v>
      </c>
      <c r="AP39" s="108">
        <f>BS_CONTROLE[[#This Row],[KM - Inicio]]</f>
        <v>22.7</v>
      </c>
      <c r="AQ39" s="108">
        <f>BS_CONTROLE[[#This Row],[KM - Inicio]]</f>
        <v>22.7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IF(D39="","*",IFERROR(IF(ISODD(COUNT(AS39:AX1037)),"ERRO",SUM((AT39-AS39),(AV39-AU39),(AX39-AW39))),"ERRO"))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CArlos Eduardo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W9246056</v>
      </c>
      <c r="B40" s="105">
        <v>46056</v>
      </c>
      <c r="C40" s="138">
        <f>IF(BS_CONTROLE[[#This Row],[DATA]]="","",WEEKNUM(BS_CONTROLE[[#This Row],[DATA]]))</f>
        <v>6</v>
      </c>
      <c r="D40" s="188" t="s">
        <v>795</v>
      </c>
      <c r="E40" s="165">
        <v>321</v>
      </c>
      <c r="F40" s="129" t="s">
        <v>717</v>
      </c>
      <c r="G40" s="146" t="str">
        <f>IF(D40="","*",VLOOKUP(F40,BS_ATIVIDADE[],3,FALSE))</f>
        <v>DORMENTE - DESCARGA</v>
      </c>
      <c r="H40" s="154" t="s">
        <v>1020</v>
      </c>
      <c r="I40" s="154" t="s">
        <v>1020</v>
      </c>
      <c r="J40" s="108">
        <v>73</v>
      </c>
      <c r="K40" s="108">
        <v>18</v>
      </c>
      <c r="L40" s="108">
        <v>13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211">
        <v>0.375</v>
      </c>
      <c r="P40" s="109">
        <v>0.125</v>
      </c>
      <c r="Q40" s="108">
        <v>1300</v>
      </c>
      <c r="R40" s="10" t="str">
        <f>IFERROR(_xlfn.XLOOKUP(F40, BS_ATIVIDADE[ATIVIDADE],BS_ATIVIDADE[UNIDADE] ), "*")</f>
        <v>Nº DE DORMENTES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1021</v>
      </c>
      <c r="W40" s="108" t="s">
        <v>1022</v>
      </c>
      <c r="X40" s="107" t="s">
        <v>382</v>
      </c>
      <c r="Y40" s="132"/>
      <c r="Z40" s="107"/>
      <c r="AA40" s="108" t="s">
        <v>1023</v>
      </c>
      <c r="AB40" s="106" t="s">
        <v>384</v>
      </c>
      <c r="AC40" s="106" t="s">
        <v>380</v>
      </c>
      <c r="AD40" s="110">
        <v>0.29166666666666669</v>
      </c>
      <c r="AE40" s="108">
        <v>769</v>
      </c>
      <c r="AF40" s="110" t="s">
        <v>1024</v>
      </c>
      <c r="AG40" s="108">
        <v>17</v>
      </c>
      <c r="AH40" s="15"/>
      <c r="AI40" s="129" t="str">
        <f>IF(BS_CONTROLE[[#This Row],[Atividade]]=0, "-", BS_CONTROLE[[#This Row],[Atividade]])</f>
        <v>PDM - DESCARGA - DORMENTE</v>
      </c>
      <c r="AJ40" s="9" t="str">
        <f>IF(BS_CONTROLE[[#This Row],[Atividade]]=0, "-", BS_CONTROLE[[#This Row],[Atividade]])</f>
        <v>PDM - DESCARGA - DORMENTE</v>
      </c>
      <c r="AK40" s="31" t="str">
        <f>BS_CONTROLE[[#This Row],[Local - Partida]]</f>
        <v>ZAR2</v>
      </c>
      <c r="AL40" s="31" t="str">
        <f>BS_CONTROLE[[#This Row],[Local - Encerramento]]</f>
        <v>ZAR2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18</v>
      </c>
      <c r="AQ40" s="108">
        <f>BS_CONTROLE[[#This Row],[KM - Inicio]]</f>
        <v>18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IF(D40="","*",IFERROR(IF(ISODD(COUNT(AS40:AX1035)),"ERRO",SUM((AT40-AS40),(AV40-AU40),(AX40-AW40))),"ERRO"))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DORMENTES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258" t="str">
        <f>D41&amp;B41</f>
        <v>W9946056</v>
      </c>
      <c r="B41" s="195">
        <v>46056</v>
      </c>
      <c r="C41" s="138">
        <f>IF(BS_CONTROLE[[#This Row],[DATA]]="","",WEEKNUM(BS_CONTROLE[[#This Row],[DATA]]))</f>
        <v>6</v>
      </c>
      <c r="D41" s="196" t="s">
        <v>801</v>
      </c>
      <c r="E41" s="259"/>
      <c r="F41" s="260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261">
        <v>73</v>
      </c>
      <c r="K41" s="261">
        <v>7</v>
      </c>
      <c r="L41" s="108">
        <v>42</v>
      </c>
      <c r="M41" s="130" t="s">
        <v>1048</v>
      </c>
      <c r="N41" s="130" t="s">
        <v>1049</v>
      </c>
      <c r="O41" s="10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26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6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1050</v>
      </c>
      <c r="X41" s="107" t="s">
        <v>382</v>
      </c>
      <c r="Y41" s="132"/>
      <c r="Z41" s="107"/>
      <c r="AA41" s="200" t="s">
        <v>1051</v>
      </c>
      <c r="AB41" s="201" t="s">
        <v>379</v>
      </c>
      <c r="AC41" s="201" t="s">
        <v>380</v>
      </c>
      <c r="AD41" s="202"/>
      <c r="AE41" s="200"/>
      <c r="AF41" s="202"/>
      <c r="AG41" s="130"/>
      <c r="AH41" s="15"/>
      <c r="AI41" s="263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264">
        <f>IF(BS_CONTROLE[[#This Row],[SUB]]=0, "-", BS_CONTROLE[[#This Row],[SUB]])</f>
        <v>73</v>
      </c>
      <c r="AP41" s="108">
        <f>BS_CONTROLE[[#This Row],[KM - Inicio]]</f>
        <v>7</v>
      </c>
      <c r="AQ41" s="264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26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6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1052</v>
      </c>
      <c r="J42" s="108">
        <v>73</v>
      </c>
      <c r="K42" s="108">
        <v>7</v>
      </c>
      <c r="L42" s="108" t="s">
        <v>554</v>
      </c>
      <c r="M42" s="130" t="s">
        <v>1053</v>
      </c>
      <c r="N42" s="130" t="s">
        <v>1054</v>
      </c>
      <c r="O42" s="10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1055</v>
      </c>
      <c r="W42" s="155" t="s">
        <v>1056</v>
      </c>
      <c r="X42" s="107" t="s">
        <v>382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65">
        <v>421</v>
      </c>
      <c r="F43" s="129" t="s">
        <v>659</v>
      </c>
      <c r="G43" s="146" t="str">
        <f>IF(D43="","*",VLOOKUP(F43,BS_ATIVIDADE[],3,FALSE))</f>
        <v>MECANIZAÇÃO - SOCADORA</v>
      </c>
      <c r="H43" s="154" t="s">
        <v>325</v>
      </c>
      <c r="I43" s="154" t="s">
        <v>325</v>
      </c>
      <c r="J43" s="108">
        <v>70</v>
      </c>
      <c r="K43" s="108">
        <v>131.19999999999999</v>
      </c>
      <c r="L43" s="108">
        <v>131.9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3" s="111">
        <v>0.375</v>
      </c>
      <c r="P43" s="109">
        <v>8.3333333333333329E-2</v>
      </c>
      <c r="Q43" s="108">
        <v>700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1026</v>
      </c>
      <c r="W43" s="108" t="s">
        <v>992</v>
      </c>
      <c r="X43" s="107" t="s">
        <v>382</v>
      </c>
      <c r="Y43" s="132"/>
      <c r="Z43" s="107"/>
      <c r="AA43" s="108"/>
      <c r="AB43" s="106"/>
      <c r="AC43" s="156"/>
      <c r="AD43" s="110"/>
      <c r="AE43" s="108">
        <v>6233</v>
      </c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ZIQ2</v>
      </c>
      <c r="AM43" s="108" t="str">
        <f>IF(BS_CONTROLE[[#This Row],[Entre - Estações]]=0, "-", BS_CONTROLE[[#This Row],[Entre - Estações]])</f>
        <v>ZRX</v>
      </c>
      <c r="AN43" s="108" t="str">
        <f>IF(BS_CONTROLE[[#This Row],[SB]]=0, "-", BS_CONTROLE[[#This Row],[SB]])</f>
        <v>ZRX1331</v>
      </c>
      <c r="AO43" s="108">
        <f>IF(BS_CONTROLE[[#This Row],[SUB]]=0, "-", BS_CONTROLE[[#This Row],[SUB]])</f>
        <v>70</v>
      </c>
      <c r="AP43" s="108">
        <f>BS_CONTROLE[[#This Row],[KM - Inicio]]</f>
        <v>131.19999999999999</v>
      </c>
      <c r="AQ43" s="108">
        <f>BS_CONTROLE[[#This Row],[KM - Inicio]]</f>
        <v>131.19999999999999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30:Z39 Y42:Z1008 Y2:Z27">
    <cfRule type="cellIs" dxfId="170" priority="54121" operator="equal">
      <formula>"OPORTUNIDADE"</formula>
    </cfRule>
  </conditionalFormatting>
  <conditionalFormatting sqref="Y30:Z39 Y42:Z1008 Y6:Z27">
    <cfRule type="cellIs" dxfId="169" priority="11707" operator="equal">
      <formula>"NÃO"</formula>
    </cfRule>
    <cfRule type="cellIs" dxfId="168" priority="11708" operator="equal">
      <formula>"SIM"</formula>
    </cfRule>
  </conditionalFormatting>
  <conditionalFormatting sqref="AZ6:AZ1008">
    <cfRule type="expression" dxfId="167" priority="54163">
      <formula>#REF!=1</formula>
    </cfRule>
  </conditionalFormatting>
  <conditionalFormatting sqref="U6:U1008 AY6:AY1008 BE6:BE1008">
    <cfRule type="cellIs" dxfId="166" priority="54147" operator="equal">
      <formula>"ERRO"</formula>
    </cfRule>
  </conditionalFormatting>
  <conditionalFormatting sqref="BQ6:BQ1008">
    <cfRule type="cellIs" dxfId="165" priority="54142" operator="equal">
      <formula>"Produção e Intervalo"</formula>
    </cfRule>
    <cfRule type="cellIs" dxfId="164" priority="54143" operator="equal">
      <formula>"Aderente"</formula>
    </cfRule>
    <cfRule type="cellIs" dxfId="163" priority="54144" operator="equal">
      <formula>"Intervalo"</formula>
    </cfRule>
    <cfRule type="cellIs" dxfId="162" priority="54145" operator="equal">
      <formula>"Produção"</formula>
    </cfRule>
    <cfRule type="cellIs" dxfId="161" priority="54146" operator="equal">
      <formula>"ERRO"</formula>
    </cfRule>
  </conditionalFormatting>
  <conditionalFormatting sqref="BR6:BS1008">
    <cfRule type="cellIs" dxfId="160" priority="54124" operator="equal">
      <formula>"*"</formula>
    </cfRule>
    <cfRule type="cellIs" dxfId="159" priority="54125" operator="greaterThanOrEqual">
      <formula>1</formula>
    </cfRule>
    <cfRule type="cellIs" dxfId="158" priority="54126" operator="lessThan">
      <formula>1</formula>
    </cfRule>
  </conditionalFormatting>
  <conditionalFormatting sqref="BP25:BP1008 BP6:BP7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4" operator="equal">
      <formula>"OPORTUNIDADE"</formula>
    </cfRule>
  </conditionalFormatting>
  <conditionalFormatting sqref="Y28:Z29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0:Z41">
    <cfRule type="cellIs" dxfId="154" priority="9" operator="equal">
      <formula>"OPORTUNIDADE"</formula>
    </cfRule>
  </conditionalFormatting>
  <conditionalFormatting sqref="Y40:Z41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11">
      <iconSet showValue="0">
        <cfvo type="percent" val="0"/>
        <cfvo type="num" val="1"/>
        <cfvo type="num" val="1" gte="0"/>
      </iconSet>
    </cfRule>
    <cfRule type="iconSet" priority="61012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38 J31:J33 J42 J44:J100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1057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1058</v>
      </c>
      <c r="C4" s="166" t="s">
        <v>1059</v>
      </c>
      <c r="D4" s="166" t="s">
        <v>1060</v>
      </c>
      <c r="E4" s="166" t="s">
        <v>1061</v>
      </c>
      <c r="F4" s="166" t="s">
        <v>4</v>
      </c>
      <c r="G4" s="166" t="s">
        <v>1062</v>
      </c>
    </row>
    <row r="5" spans="2:7">
      <c r="B5" s="167" t="s">
        <v>1063</v>
      </c>
      <c r="C5" s="167">
        <v>257068</v>
      </c>
      <c r="D5" s="167" t="s">
        <v>1064</v>
      </c>
      <c r="E5" s="167" t="s">
        <v>1065</v>
      </c>
      <c r="F5" s="167" t="s">
        <v>1065</v>
      </c>
      <c r="G5" s="168">
        <v>46296</v>
      </c>
    </row>
    <row r="6" spans="2:7">
      <c r="B6" s="167" t="s">
        <v>1066</v>
      </c>
      <c r="C6" s="167" t="s">
        <v>554</v>
      </c>
      <c r="D6" s="167" t="s">
        <v>554</v>
      </c>
      <c r="E6" s="167" t="s">
        <v>554</v>
      </c>
      <c r="F6" s="167" t="s">
        <v>1067</v>
      </c>
      <c r="G6" s="168" t="s">
        <v>554</v>
      </c>
    </row>
    <row r="7" spans="2:7">
      <c r="B7" s="167" t="s">
        <v>1068</v>
      </c>
      <c r="C7" s="167">
        <v>257472</v>
      </c>
      <c r="D7" s="167" t="s">
        <v>1069</v>
      </c>
      <c r="E7" s="167" t="s">
        <v>1070</v>
      </c>
      <c r="F7" s="167" t="s">
        <v>1070</v>
      </c>
      <c r="G7" s="168">
        <v>45992</v>
      </c>
    </row>
    <row r="8" spans="2:7">
      <c r="B8" s="167" t="s">
        <v>1071</v>
      </c>
      <c r="C8" s="167">
        <v>260307</v>
      </c>
      <c r="D8" s="167" t="s">
        <v>1072</v>
      </c>
      <c r="E8" s="167" t="s">
        <v>1073</v>
      </c>
      <c r="F8" s="167" t="s">
        <v>1070</v>
      </c>
      <c r="G8" s="168">
        <v>46082</v>
      </c>
    </row>
    <row r="9" spans="2:7">
      <c r="B9" s="167" t="s">
        <v>1074</v>
      </c>
      <c r="C9" s="167">
        <v>333033</v>
      </c>
      <c r="D9" s="167" t="s">
        <v>1075</v>
      </c>
      <c r="E9" s="167" t="s">
        <v>1067</v>
      </c>
      <c r="F9" s="167" t="s">
        <v>1076</v>
      </c>
      <c r="G9" s="167" t="s">
        <v>554</v>
      </c>
    </row>
    <row r="10" spans="2:7">
      <c r="B10" s="167" t="s">
        <v>1077</v>
      </c>
      <c r="C10" s="167"/>
      <c r="D10" s="167"/>
      <c r="E10" s="167" t="s">
        <v>1067</v>
      </c>
      <c r="F10" s="167" t="s">
        <v>1076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1078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1079</v>
      </c>
      <c r="E3" s="169" t="s">
        <v>1080</v>
      </c>
      <c r="F3" s="169" t="s">
        <v>1081</v>
      </c>
      <c r="G3" s="169" t="s">
        <v>1082</v>
      </c>
      <c r="H3" s="169" t="s">
        <v>1083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988</v>
      </c>
      <c r="Q1" s="249"/>
      <c r="R1" s="114"/>
      <c r="S1" s="87"/>
      <c r="T1" s="89"/>
      <c r="U1" s="250" t="s">
        <v>1084</v>
      </c>
      <c r="V1" s="250"/>
      <c r="W1" s="250"/>
    </row>
    <row r="2" spans="1:23" ht="15" customHeight="1">
      <c r="A2" s="90" t="s">
        <v>1085</v>
      </c>
      <c r="B2" s="90" t="s">
        <v>1086</v>
      </c>
      <c r="C2" s="90" t="s">
        <v>372</v>
      </c>
      <c r="D2" s="91" t="s">
        <v>940</v>
      </c>
      <c r="E2" s="91" t="s">
        <v>4</v>
      </c>
      <c r="F2" s="91" t="s">
        <v>1087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1088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IF(SP_NORTE!Y30="","*",SP_NORTE!Y30)</f>
        <v>*</v>
      </c>
      <c r="B26" s="150" t="str">
        <f>IF(SP_NORTE!X30="","*",SP_NORTE!X30)</f>
        <v>Oportunidade</v>
      </c>
      <c r="C26" s="150" t="str">
        <f>IF(SP_NORTE!Z30="","*",SP_NORTE!Z30)</f>
        <v>*</v>
      </c>
      <c r="D26" s="142" t="str">
        <f>IF(SP_NORTE!S30="","*",SP_NORTE!S30)</f>
        <v>SP NORTE</v>
      </c>
      <c r="E26" s="142" t="str">
        <f>IF(SP_NORTE!T30="","*",SP_NORTE!T30)</f>
        <v>TMI-ZEB</v>
      </c>
      <c r="F26" s="149">
        <f>IF(SP_NORTE!B30="","*",SP_NORTE!B30)</f>
        <v>46056</v>
      </c>
      <c r="G26" s="149" t="str">
        <f>IF(SP_NORTE!D30="","*",SP_NORTE!D30)</f>
        <v>JOVÂNIO (TP-850)</v>
      </c>
      <c r="H26" s="149" t="str">
        <f>IF(SP_NORTE!F30="","*",SP_NORTE!F30)</f>
        <v>PDM - SOLDA</v>
      </c>
      <c r="I26" s="149" t="str">
        <f>IF(SP_NORTE!H30="","*",SP_NORTE!H30)</f>
        <v>-</v>
      </c>
      <c r="J26" s="149" t="str">
        <f>IF(SP_NORTE!I30="","*",SP_NORTE!I30)</f>
        <v>-</v>
      </c>
      <c r="K26" s="142" t="str">
        <f>IF(SP_NORTE!M30="","*",SP_NORTE!M30)</f>
        <v>ZVP</v>
      </c>
      <c r="L26" s="142" t="str">
        <f>IF(SP_NORTE!N30="","*",SP_NORTE!N30)</f>
        <v>ZVP1</v>
      </c>
      <c r="M26" s="143">
        <f>IF(SP_NORTE!J30="","*",SP_NORTE!J30)</f>
        <v>73</v>
      </c>
      <c r="N26" s="148">
        <f>IF(SP_NORTE!K30="","*",SP_NORTE!K30)</f>
        <v>304.39999999999998</v>
      </c>
      <c r="O26" s="148" t="str">
        <f>IF(SP_NORTE!L30="","*",SP_NORTE!L30)</f>
        <v>-</v>
      </c>
      <c r="P26" s="147">
        <f>IF(SP_NORTE!O30="","*",SP_NORTE!O30)</f>
        <v>0.375</v>
      </c>
      <c r="Q26" s="147">
        <f>IF(SP_NORTE!P30="","*",SP_NORTE!P30)</f>
        <v>0.125</v>
      </c>
      <c r="R26" s="149" t="str">
        <f>IF(SP_NORTE!Q30="","*",CONCATENATE(SP_NORTE!Q30," ",SP_NORTE!R30))</f>
        <v>2 Nº DE SOLDA</v>
      </c>
      <c r="S26" s="149" t="str">
        <f>IF(SP_NORTE!V30="","*",SP_NORTE!V30)</f>
        <v xml:space="preserve">Ronaldo </v>
      </c>
      <c r="T26" s="149" t="str">
        <f>IF(SP_NORTE!W30="","*",SP_NORTE!W30)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IF(SP_NORTE!Y31="","*",SP_NORTE!Y31)</f>
        <v>*</v>
      </c>
      <c r="B27" s="150" t="str">
        <f>IF(SP_NORTE!X31="","*",SP_NORTE!X31)</f>
        <v>Contrato</v>
      </c>
      <c r="C27" s="150" t="str">
        <f>IF(SP_NORTE!Z31="","*",SP_NORTE!Z31)</f>
        <v>*</v>
      </c>
      <c r="D27" s="142" t="str">
        <f>IF(SP_NORTE!S31="","*",SP_NORTE!S31)</f>
        <v>SP NORTE</v>
      </c>
      <c r="E27" s="142" t="str">
        <f>IF(SP_NORTE!T31="","*",SP_NORTE!T31)</f>
        <v>TMI-ZEB</v>
      </c>
      <c r="F27" s="149">
        <f>IF(SP_NORTE!B31="","*",SP_NORTE!B31)</f>
        <v>46056</v>
      </c>
      <c r="G27" s="149" t="str">
        <f>IF(SP_NORTE!D31="","*",SP_NORTE!D31)</f>
        <v>V87</v>
      </c>
      <c r="H27" s="149" t="str">
        <f>IF(SP_NORTE!F31="","*",SP_NORTE!F31)</f>
        <v>MECANIZAÇÃO - SOCADORA</v>
      </c>
      <c r="I27" s="149" t="str">
        <f>IF(SP_NORTE!H31="","*",SP_NORTE!H31)</f>
        <v>ZDP2</v>
      </c>
      <c r="J27" s="149" t="str">
        <f>IF(SP_NORTE!I31="","*",SP_NORTE!I31)</f>
        <v>ZDP</v>
      </c>
      <c r="K27" s="142" t="str">
        <f>IF(SP_NORTE!M31="","*",SP_NORTE!M31)</f>
        <v>ZEC-ZKY</v>
      </c>
      <c r="L27" s="142" t="str">
        <f>IF(SP_NORTE!N31="","*",SP_NORTE!N31)</f>
        <v>271ZKY</v>
      </c>
      <c r="M27" s="143">
        <f>IF(SP_NORTE!J31="","*",SP_NORTE!J31)</f>
        <v>73</v>
      </c>
      <c r="N27" s="148">
        <f>IF(SP_NORTE!K31="","*",SP_NORTE!K31)</f>
        <v>271.7</v>
      </c>
      <c r="O27" s="148">
        <f>IF(SP_NORTE!L31="","*",SP_NORTE!L31)</f>
        <v>270.60000000000002</v>
      </c>
      <c r="P27" s="147">
        <f>IF(SP_NORTE!O31="","*",SP_NORTE!O31)</f>
        <v>0.35416666666666669</v>
      </c>
      <c r="Q27" s="147">
        <f>IF(SP_NORTE!P31="","*",SP_NORTE!P31)</f>
        <v>0.25</v>
      </c>
      <c r="R27" s="149" t="str">
        <f>IF(SP_NORTE!Q31="","*",CONCATENATE(SP_NORTE!Q31," ",SP_NORTE!R31))</f>
        <v>1530 M</v>
      </c>
      <c r="S27" s="149" t="str">
        <f>IF(SP_NORTE!V31="","*",SP_NORTE!V31)</f>
        <v>Antonioni</v>
      </c>
      <c r="T27" s="149" t="str">
        <f>IF(SP_NORTE!W31="","*",SP_NORTE!W31)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IF(SP_NORTE!Y33="","*",SP_NORTE!Y33)</f>
        <v>*</v>
      </c>
      <c r="B28" s="150" t="str">
        <f>IF(SP_NORTE!X33="","*",SP_NORTE!X33)</f>
        <v>Contrato</v>
      </c>
      <c r="C28" s="150" t="str">
        <f>IF(SP_NORTE!Z33="","*",SP_NORTE!Z33)</f>
        <v>*</v>
      </c>
      <c r="D28" s="142" t="str">
        <f>IF(SP_NORTE!S33="","*",SP_NORTE!S33)</f>
        <v>SP NORTE</v>
      </c>
      <c r="E28" s="142" t="str">
        <f>IF(SP_NORTE!T33="","*",SP_NORTE!T33)</f>
        <v>ZEB-ZCZ</v>
      </c>
      <c r="F28" s="149">
        <f>IF(SP_NORTE!B33="","*",SP_NORTE!B33)</f>
        <v>46056</v>
      </c>
      <c r="G28" s="149" t="str">
        <f>IF(SP_NORTE!D33="","*",SP_NORTE!D33)</f>
        <v>V88</v>
      </c>
      <c r="H28" s="149" t="str">
        <f>IF(SP_NORTE!F33="","*",SP_NORTE!F33)</f>
        <v>MECANIZAÇÃO - SOCADORA</v>
      </c>
      <c r="I28" s="149" t="str">
        <f>IF(SP_NORTE!H33="","*",SP_NORTE!H33)</f>
        <v>ZPN2</v>
      </c>
      <c r="J28" s="149" t="str">
        <f>IF(SP_NORTE!I33="","*",SP_NORTE!I33)</f>
        <v>ZPN</v>
      </c>
      <c r="K28" s="142" t="str">
        <f>IF(SP_NORTE!M33="","*",SP_NORTE!M33)</f>
        <v>ZCV-ZCT</v>
      </c>
      <c r="L28" s="142" t="str">
        <f>IF(SP_NORTE!N33="","*",SP_NORTE!N33)</f>
        <v>152ZCT</v>
      </c>
      <c r="M28" s="143">
        <f>IF(SP_NORTE!J33="","*",SP_NORTE!J33)</f>
        <v>73</v>
      </c>
      <c r="N28" s="148">
        <f>IF(SP_NORTE!K33="","*",SP_NORTE!K33)</f>
        <v>153.80000000000001</v>
      </c>
      <c r="O28" s="148">
        <f>IF(SP_NORTE!L33="","*",SP_NORTE!L33)</f>
        <v>152</v>
      </c>
      <c r="P28" s="147">
        <f>IF(SP_NORTE!O33="","*",SP_NORTE!O33)</f>
        <v>0.35416666666666669</v>
      </c>
      <c r="Q28" s="147">
        <f>IF(SP_NORTE!P33="","*",SP_NORTE!P33)</f>
        <v>0.25</v>
      </c>
      <c r="R28" s="149" t="str">
        <f>IF(SP_NORTE!Q33="","*",CONCATENATE(SP_NORTE!Q33," ",SP_NORTE!R33))</f>
        <v>3000 M</v>
      </c>
      <c r="S28" s="149" t="str">
        <f>IF(SP_NORTE!V33="","*",SP_NORTE!V33)</f>
        <v>Antonioni</v>
      </c>
      <c r="T28" s="149" t="str">
        <f>IF(SP_NORTE!W33="","*",SP_NORTE!W33)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IF(SP_NORTE!Y38="","*",SP_NORTE!Y38)</f>
        <v>*</v>
      </c>
      <c r="B29" s="150" t="str">
        <f>IF(SP_NORTE!X38="","*",SP_NORTE!X38)</f>
        <v>Oportunidade</v>
      </c>
      <c r="C29" s="150" t="str">
        <f>IF(SP_NORTE!Z38="","*",SP_NORTE!Z38)</f>
        <v>*</v>
      </c>
      <c r="D29" s="142" t="str">
        <f>IF(SP_NORTE!S38="","*",SP_NORTE!S38)</f>
        <v>SP NORTE</v>
      </c>
      <c r="E29" s="142" t="str">
        <f>IF(SP_NORTE!T38="","*",SP_NORTE!T38)</f>
        <v>ZCZ-ZTI</v>
      </c>
      <c r="F29" s="149">
        <f>IF(SP_NORTE!B38="","*",SP_NORTE!B38)</f>
        <v>46056</v>
      </c>
      <c r="G29" s="149" t="str">
        <f>IF(SP_NORTE!D38="","*",SP_NORTE!D38)</f>
        <v>E40</v>
      </c>
      <c r="H29" s="149" t="str">
        <f>IF(SP_NORTE!F38="","*",SP_NORTE!F38)</f>
        <v>DESLOCAMENTO</v>
      </c>
      <c r="I29" s="149" t="str">
        <f>IF(SP_NORTE!H38="","*",SP_NORTE!H38)</f>
        <v>ZMA2</v>
      </c>
      <c r="J29" s="149" t="str">
        <f>IF(SP_NORTE!I38="","*",SP_NORTE!I38)</f>
        <v>ZDP</v>
      </c>
      <c r="K29" s="142" t="str">
        <f>IF(SP_NORTE!M38="","*",SP_NORTE!M38)</f>
        <v>ZMA-ZVP</v>
      </c>
      <c r="L29" s="142" t="str">
        <f>IF(SP_NORTE!N38="","*",SP_NORTE!N38)</f>
        <v>ZMAZVP</v>
      </c>
      <c r="M29" s="143">
        <f>IF(SP_NORTE!J38="","*",SP_NORTE!J38)</f>
        <v>73</v>
      </c>
      <c r="N29" s="148">
        <f>IF(SP_NORTE!K38="","*",SP_NORTE!K38)</f>
        <v>42</v>
      </c>
      <c r="O29" s="148">
        <f>IF(SP_NORTE!L38="","*",SP_NORTE!L38)</f>
        <v>306</v>
      </c>
      <c r="P29" s="147">
        <f>IF(SP_NORTE!O38="","*",SP_NORTE!O38)</f>
        <v>0.39583333333333331</v>
      </c>
      <c r="Q29" s="147">
        <f>IF(SP_NORTE!P38="","*",SP_NORTE!P38)</f>
        <v>4.1666666666666664E-2</v>
      </c>
      <c r="R29" s="149" t="str">
        <f>IF(SP_NORTE!Q38="","*",CONCATENATE(SP_NORTE!Q38," ",SP_NORTE!R38))</f>
        <v>1 BINÁRIO</v>
      </c>
      <c r="S29" s="149" t="str">
        <f>IF(SP_NORTE!V38="","*",SP_NORTE!V38)</f>
        <v xml:space="preserve">Douglas </v>
      </c>
      <c r="T29" s="149" t="str">
        <f>IF(SP_NORTE!W38="","*",SP_NORTE!W38)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IF(SP_NORTE!Y40="","*",SP_NORTE!Y40)</f>
        <v>*</v>
      </c>
      <c r="B30" s="150" t="str">
        <f>IF(SP_NORTE!X40="","*",SP_NORTE!X40)</f>
        <v>Oportunidade</v>
      </c>
      <c r="C30" s="150" t="str">
        <f>IF(SP_NORTE!Z40="","*",SP_NORTE!Z40)</f>
        <v>*</v>
      </c>
      <c r="D30" s="142" t="str">
        <f>IF(SP_NORTE!S40="","*",SP_NORTE!S40)</f>
        <v>SP NORTE</v>
      </c>
      <c r="E30" s="142" t="str">
        <f>IF(SP_NORTE!T40="","*",SP_NORTE!T40)</f>
        <v>ZCZ-ZTI</v>
      </c>
      <c r="F30" s="149">
        <f>IF(SP_NORTE!B40="","*",SP_NORTE!B40)</f>
        <v>46056</v>
      </c>
      <c r="G30" s="149" t="str">
        <f>IF(SP_NORTE!D40="","*",SP_NORTE!D40)</f>
        <v>W92</v>
      </c>
      <c r="H30" s="149" t="str">
        <f>IF(SP_NORTE!F40="","*",SP_NORTE!F40)</f>
        <v>PDM - DESCARGA - DORMENTE</v>
      </c>
      <c r="I30" s="149" t="str">
        <f>IF(SP_NORTE!H40="","*",SP_NORTE!H40)</f>
        <v>ZAR2</v>
      </c>
      <c r="J30" s="149" t="str">
        <f>IF(SP_NORTE!I40="","*",SP_NORTE!I40)</f>
        <v>ZAR2</v>
      </c>
      <c r="K30" s="142" t="str">
        <f>IF(SP_NORTE!M40="","*",SP_NORTE!M40)</f>
        <v>ZTO-ZDZ</v>
      </c>
      <c r="L30" s="142" t="str">
        <f>IF(SP_NORTE!N40="","*",SP_NORTE!N40)</f>
        <v>K14K18</v>
      </c>
      <c r="M30" s="143">
        <f>IF(SP_NORTE!J40="","*",SP_NORTE!J40)</f>
        <v>73</v>
      </c>
      <c r="N30" s="148">
        <f>IF(SP_NORTE!K40="","*",SP_NORTE!K40)</f>
        <v>18</v>
      </c>
      <c r="O30" s="148">
        <f>IF(SP_NORTE!L40="","*",SP_NORTE!L40)</f>
        <v>13</v>
      </c>
      <c r="P30" s="147">
        <f>IF(SP_NORTE!O40="","*",SP_NORTE!O40)</f>
        <v>0.375</v>
      </c>
      <c r="Q30" s="147">
        <f>IF(SP_NORTE!P40="","*",SP_NORTE!P40)</f>
        <v>0.125</v>
      </c>
      <c r="R30" s="149" t="str">
        <f>IF(SP_NORTE!Q40="","*",CONCATENATE(SP_NORTE!Q40," ",SP_NORTE!R40))</f>
        <v>1300 Nº DE DORMENTES</v>
      </c>
      <c r="S30" s="149" t="str">
        <f>IF(SP_NORTE!V40="","*",SP_NORTE!V40)</f>
        <v>Gabriel</v>
      </c>
      <c r="T30" s="149" t="str">
        <f>IF(SP_NORTE!W40="","*",SP_NORTE!W40)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IF(SP_NORTE!Y42="","*",SP_NORTE!Y42)</f>
        <v>*</v>
      </c>
      <c r="B31" s="150" t="str">
        <f>IF(SP_NORTE!X42="","*",SP_NORTE!X42)</f>
        <v>Oportunidade</v>
      </c>
      <c r="C31" s="150" t="str">
        <f>IF(SP_NORTE!Z42="","*",SP_NORTE!Z42)</f>
        <v>*</v>
      </c>
      <c r="D31" s="142" t="str">
        <f>IF(SP_NORTE!S42="","*",SP_NORTE!S42)</f>
        <v>SP NORTE</v>
      </c>
      <c r="E31" s="142" t="str">
        <f>IF(SP_NORTE!T42="","*",SP_NORTE!T42)</f>
        <v>ZCZ-ZTI</v>
      </c>
      <c r="F31" s="149">
        <f>IF(SP_NORTE!B42="","*",SP_NORTE!B42)</f>
        <v>46056</v>
      </c>
      <c r="G31" s="149" t="str">
        <f>IF(SP_NORTE!D42="","*",SP_NORTE!D42)</f>
        <v>W97</v>
      </c>
      <c r="H31" s="149" t="str">
        <f>IF(SP_NORTE!F42="","*",SP_NORTE!F42)</f>
        <v>DESLOCAMENTO</v>
      </c>
      <c r="I31" s="149" t="str">
        <f>IF(SP_NORTE!H42="","*",SP_NORTE!H42)</f>
        <v>ZTO2</v>
      </c>
      <c r="J31" s="149" t="str">
        <f>IF(SP_NORTE!I42="","*",SP_NORTE!I42)</f>
        <v>ZEM</v>
      </c>
      <c r="K31" s="142" t="str">
        <f>IF(SP_NORTE!M42="","*",SP_NORTE!M42)</f>
        <v>ZTO-ZEM</v>
      </c>
      <c r="L31" s="142" t="str">
        <f>IF(SP_NORTE!N42="","*",SP_NORTE!N42)</f>
        <v>ZTOZEM</v>
      </c>
      <c r="M31" s="143">
        <f>IF(SP_NORTE!J42="","*",SP_NORTE!J42)</f>
        <v>73</v>
      </c>
      <c r="N31" s="148">
        <f>IF(SP_NORTE!K42="","*",SP_NORTE!K42)</f>
        <v>7</v>
      </c>
      <c r="O31" s="148" t="str">
        <f>IF(SP_NORTE!L42="","*",SP_NORTE!L42)</f>
        <v>-</v>
      </c>
      <c r="P31" s="147">
        <f>IF(SP_NORTE!O42="","*",SP_NORTE!O42)</f>
        <v>0.375</v>
      </c>
      <c r="Q31" s="147">
        <f>IF(SP_NORTE!P42="","*",SP_NORTE!P42)</f>
        <v>4.1666666666666664E-2</v>
      </c>
      <c r="R31" s="149" t="str">
        <f>IF(SP_NORTE!Q42="","*",CONCATENATE(SP_NORTE!Q42," ",SP_NORTE!R42))</f>
        <v>1 BINÁRIO</v>
      </c>
      <c r="S31" s="149" t="str">
        <f>IF(SP_NORTE!V42="","*",SP_NORTE!V42)</f>
        <v>Guilherme</v>
      </c>
      <c r="T31" s="149" t="str">
        <f>IF(SP_NORTE!W42="","*",SP_NORTE!W42)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IF(SP_NORTE!Y43="","*",SP_NORTE!Y43)</f>
        <v>*</v>
      </c>
      <c r="B32" s="150" t="str">
        <f>IF(SP_NORTE!X43="","*",SP_NORTE!X43)</f>
        <v>Oportunidade</v>
      </c>
      <c r="C32" s="150" t="str">
        <f>IF(SP_NORTE!Z43="","*",SP_NORTE!Z43)</f>
        <v>*</v>
      </c>
      <c r="D32" s="142" t="str">
        <f>IF(SP_NORTE!S43="","*",SP_NORTE!S43)</f>
        <v>SP SUL</v>
      </c>
      <c r="E32" s="142" t="str">
        <f>IF(SP_NORTE!T43="","*",SP_NORTE!T43)</f>
        <v>ZBV-ZRX</v>
      </c>
      <c r="F32" s="149">
        <f>IF(SP_NORTE!B43="","*",SP_NORTE!B43)</f>
        <v>46056</v>
      </c>
      <c r="G32" s="149" t="str">
        <f>IF(SP_NORTE!D43="","*",SP_NORTE!D43)</f>
        <v>V83</v>
      </c>
      <c r="H32" s="149" t="str">
        <f>IF(SP_NORTE!F43="","*",SP_NORTE!F43)</f>
        <v>MECANIZAÇÃO - SOCADORA</v>
      </c>
      <c r="I32" s="149" t="str">
        <f>IF(SP_NORTE!H43="","*",SP_NORTE!H43)</f>
        <v>ZIQ2</v>
      </c>
      <c r="J32" s="149" t="str">
        <f>IF(SP_NORTE!I43="","*",SP_NORTE!I43)</f>
        <v>ZIQ2</v>
      </c>
      <c r="K32" s="142" t="str">
        <f>IF(SP_NORTE!M43="","*",SP_NORTE!M43)</f>
        <v>ZRX</v>
      </c>
      <c r="L32" s="142" t="str">
        <f>IF(SP_NORTE!N43="","*",SP_NORTE!N43)</f>
        <v>ZRX1331</v>
      </c>
      <c r="M32" s="143">
        <f>IF(SP_NORTE!J43="","*",SP_NORTE!J43)</f>
        <v>70</v>
      </c>
      <c r="N32" s="148">
        <f>IF(SP_NORTE!K43="","*",SP_NORTE!K43)</f>
        <v>131.19999999999999</v>
      </c>
      <c r="O32" s="148">
        <f>IF(SP_NORTE!L43="","*",SP_NORTE!L43)</f>
        <v>131.9</v>
      </c>
      <c r="P32" s="147">
        <f>IF(SP_NORTE!O43="","*",SP_NORTE!O43)</f>
        <v>0.375</v>
      </c>
      <c r="Q32" s="147">
        <f>IF(SP_NORTE!P43="","*",SP_NORTE!P43)</f>
        <v>8.3333333333333329E-2</v>
      </c>
      <c r="R32" s="149" t="str">
        <f>IF(SP_NORTE!Q43="","*",CONCATENATE(SP_NORTE!Q43," ",SP_NORTE!R43))</f>
        <v>700 M</v>
      </c>
      <c r="S32" s="149" t="str">
        <f>IF(SP_NORTE!V43="","*",SP_NORTE!V43)</f>
        <v>antonioni</v>
      </c>
      <c r="T32" s="149" t="str">
        <f>IF(SP_NORTE!W43="","*",SP_NORTE!W43)</f>
        <v xml:space="preserve">Socadora Mecanizada 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IF(SP_NORTE!Y44="","*",SP_NORTE!Y44)</f>
        <v>*</v>
      </c>
      <c r="B33" s="150" t="str">
        <f>IF(SP_NORTE!X44="","*",SP_NORTE!X44)</f>
        <v>*</v>
      </c>
      <c r="C33" s="150" t="str">
        <f>IF(SP_NORTE!Z44="","*",SP_NORTE!Z44)</f>
        <v>*</v>
      </c>
      <c r="D33" s="142" t="str">
        <f>IF(SP_NORTE!S44="","*",SP_NORTE!S44)</f>
        <v>-</v>
      </c>
      <c r="E33" s="142" t="str">
        <f>IF(SP_NORTE!T44="","*",SP_NORTE!T44)</f>
        <v>-</v>
      </c>
      <c r="F33" s="149" t="str">
        <f>IF(SP_NORTE!B44="","*",SP_NORTE!B44)</f>
        <v>*</v>
      </c>
      <c r="G33" s="149" t="str">
        <f>IF(SP_NORTE!D44="","*",SP_NORTE!D44)</f>
        <v>*</v>
      </c>
      <c r="H33" s="149" t="str">
        <f>IF(SP_NORTE!F44="","*",SP_NORTE!F44)</f>
        <v>*</v>
      </c>
      <c r="I33" s="149" t="str">
        <f>IF(SP_NORTE!H44="","*",SP_NORTE!H44)</f>
        <v>*</v>
      </c>
      <c r="J33" s="149" t="str">
        <f>IF(SP_NORTE!I44="","*",SP_NORTE!I44)</f>
        <v>*</v>
      </c>
      <c r="K33" s="142" t="str">
        <f>IF(SP_NORTE!M44="","*",SP_NORTE!M44)</f>
        <v>-</v>
      </c>
      <c r="L33" s="142" t="str">
        <f>IF(SP_NORTE!N44="","*",SP_NORTE!N44)</f>
        <v>-</v>
      </c>
      <c r="M33" s="143" t="str">
        <f>IF(SP_NORTE!J44="","*",SP_NORTE!J44)</f>
        <v>*</v>
      </c>
      <c r="N33" s="148" t="str">
        <f>IF(SP_NORTE!K44="","*",SP_NORTE!K44)</f>
        <v>*</v>
      </c>
      <c r="O33" s="148" t="str">
        <f>IF(SP_NORTE!L44="","*",SP_NORTE!L44)</f>
        <v>*</v>
      </c>
      <c r="P33" s="147" t="str">
        <f>IF(SP_NORTE!O44="","*",SP_NORTE!O44)</f>
        <v>*</v>
      </c>
      <c r="Q33" s="147" t="str">
        <f>IF(SP_NORTE!P44="","*",SP_NORTE!P44)</f>
        <v>*</v>
      </c>
      <c r="R33" s="149" t="str">
        <f>IF(SP_NORTE!Q44="","*",CONCATENATE(SP_NORTE!Q44," ",SP_NORTE!R44))</f>
        <v>*</v>
      </c>
      <c r="S33" s="149" t="str">
        <f>IF(SP_NORTE!V44="","*",SP_NORTE!V44)</f>
        <v>*</v>
      </c>
      <c r="T33" s="149" t="str">
        <f>IF(SP_NORTE!W44="","*",SP_NORTE!W44)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IF(SP_NORTE!Y45="","*",SP_NORTE!Y45)</f>
        <v>*</v>
      </c>
      <c r="B34" s="150" t="str">
        <f>IF(SP_NORTE!X45="","*",SP_NORTE!X45)</f>
        <v>*</v>
      </c>
      <c r="C34" s="150" t="str">
        <f>IF(SP_NORTE!Z45="","*",SP_NORTE!Z45)</f>
        <v>*</v>
      </c>
      <c r="D34" s="142" t="str">
        <f>IF(SP_NORTE!S45="","*",SP_NORTE!S45)</f>
        <v>-</v>
      </c>
      <c r="E34" s="142" t="str">
        <f>IF(SP_NORTE!T45="","*",SP_NORTE!T45)</f>
        <v>-</v>
      </c>
      <c r="F34" s="149" t="str">
        <f>IF(SP_NORTE!B45="","*",SP_NORTE!B45)</f>
        <v>*</v>
      </c>
      <c r="G34" s="149" t="str">
        <f>IF(SP_NORTE!D45="","*",SP_NORTE!D45)</f>
        <v>*</v>
      </c>
      <c r="H34" s="149" t="str">
        <f>IF(SP_NORTE!F45="","*",SP_NORTE!F45)</f>
        <v>*</v>
      </c>
      <c r="I34" s="149" t="str">
        <f>IF(SP_NORTE!H45="","*",SP_NORTE!H45)</f>
        <v>*</v>
      </c>
      <c r="J34" s="149" t="str">
        <f>IF(SP_NORTE!I45="","*",SP_NORTE!I45)</f>
        <v>*</v>
      </c>
      <c r="K34" s="142" t="str">
        <f>IF(SP_NORTE!M45="","*",SP_NORTE!M45)</f>
        <v>-</v>
      </c>
      <c r="L34" s="142" t="str">
        <f>IF(SP_NORTE!N45="","*",SP_NORTE!N45)</f>
        <v>-</v>
      </c>
      <c r="M34" s="143" t="str">
        <f>IF(SP_NORTE!J45="","*",SP_NORTE!J45)</f>
        <v>*</v>
      </c>
      <c r="N34" s="148" t="str">
        <f>IF(SP_NORTE!K45="","*",SP_NORTE!K45)</f>
        <v>*</v>
      </c>
      <c r="O34" s="148" t="str">
        <f>IF(SP_NORTE!L45="","*",SP_NORTE!L45)</f>
        <v>*</v>
      </c>
      <c r="P34" s="147" t="str">
        <f>IF(SP_NORTE!O45="","*",SP_NORTE!O45)</f>
        <v>*</v>
      </c>
      <c r="Q34" s="147" t="str">
        <f>IF(SP_NORTE!P45="","*",SP_NORTE!P45)</f>
        <v>*</v>
      </c>
      <c r="R34" s="149" t="str">
        <f>IF(SP_NORTE!Q45="","*",CONCATENATE(SP_NORTE!Q45," ",SP_NORTE!R45))</f>
        <v>*</v>
      </c>
      <c r="S34" s="149" t="str">
        <f>IF(SP_NORTE!V45="","*",SP_NORTE!V45)</f>
        <v>*</v>
      </c>
      <c r="T34" s="149" t="str">
        <f>IF(SP_NORTE!W45="","*",SP_NORTE!W45)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IF(SP_NORTE!Y46="","*",SP_NORTE!Y46)</f>
        <v>*</v>
      </c>
      <c r="B35" s="150" t="str">
        <f>IF(SP_NORTE!X46="","*",SP_NORTE!X46)</f>
        <v>*</v>
      </c>
      <c r="C35" s="150" t="str">
        <f>IF(SP_NORTE!Z46="","*",SP_NORTE!Z46)</f>
        <v>*</v>
      </c>
      <c r="D35" s="142" t="str">
        <f>IF(SP_NORTE!S46="","*",SP_NORTE!S46)</f>
        <v>-</v>
      </c>
      <c r="E35" s="142" t="str">
        <f>IF(SP_NORTE!T46="","*",SP_NORTE!T46)</f>
        <v>-</v>
      </c>
      <c r="F35" s="149" t="str">
        <f>IF(SP_NORTE!B46="","*",SP_NORTE!B46)</f>
        <v>*</v>
      </c>
      <c r="G35" s="149" t="str">
        <f>IF(SP_NORTE!D46="","*",SP_NORTE!D46)</f>
        <v>*</v>
      </c>
      <c r="H35" s="149" t="str">
        <f>IF(SP_NORTE!F46="","*",SP_NORTE!F46)</f>
        <v>*</v>
      </c>
      <c r="I35" s="149" t="str">
        <f>IF(SP_NORTE!H46="","*",SP_NORTE!H46)</f>
        <v>*</v>
      </c>
      <c r="J35" s="149" t="str">
        <f>IF(SP_NORTE!I46="","*",SP_NORTE!I46)</f>
        <v>*</v>
      </c>
      <c r="K35" s="142" t="str">
        <f>IF(SP_NORTE!M46="","*",SP_NORTE!M46)</f>
        <v>-</v>
      </c>
      <c r="L35" s="142" t="str">
        <f>IF(SP_NORTE!N46="","*",SP_NORTE!N46)</f>
        <v>-</v>
      </c>
      <c r="M35" s="143" t="str">
        <f>IF(SP_NORTE!J46="","*",SP_NORTE!J46)</f>
        <v>*</v>
      </c>
      <c r="N35" s="148" t="str">
        <f>IF(SP_NORTE!K46="","*",SP_NORTE!K46)</f>
        <v>*</v>
      </c>
      <c r="O35" s="148" t="str">
        <f>IF(SP_NORTE!L46="","*",SP_NORTE!L46)</f>
        <v>*</v>
      </c>
      <c r="P35" s="147" t="str">
        <f>IF(SP_NORTE!O46="","*",SP_NORTE!O46)</f>
        <v>*</v>
      </c>
      <c r="Q35" s="147" t="str">
        <f>IF(SP_NORTE!P46="","*",SP_NORTE!P46)</f>
        <v>*</v>
      </c>
      <c r="R35" s="149" t="str">
        <f>IF(SP_NORTE!Q46="","*",CONCATENATE(SP_NORTE!Q46," ",SP_NORTE!R46))</f>
        <v>*</v>
      </c>
      <c r="S35" s="149" t="str">
        <f>IF(SP_NORTE!V46="","*",SP_NORTE!V46)</f>
        <v>*</v>
      </c>
      <c r="T35" s="149" t="str">
        <f>IF(SP_NORTE!W46="","*",SP_NORTE!W46)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IF(SP_NORTE!Y47="","*",SP_NORTE!Y47)</f>
        <v>*</v>
      </c>
      <c r="B36" s="150" t="str">
        <f>IF(SP_NORTE!X47="","*",SP_NORTE!X47)</f>
        <v>*</v>
      </c>
      <c r="C36" s="150" t="str">
        <f>IF(SP_NORTE!Z47="","*",SP_NORTE!Z47)</f>
        <v>*</v>
      </c>
      <c r="D36" s="142" t="str">
        <f>IF(SP_NORTE!S47="","*",SP_NORTE!S47)</f>
        <v>-</v>
      </c>
      <c r="E36" s="142" t="str">
        <f>IF(SP_NORTE!T47="","*",SP_NORTE!T47)</f>
        <v>-</v>
      </c>
      <c r="F36" s="149" t="str">
        <f>IF(SP_NORTE!B47="","*",SP_NORTE!B47)</f>
        <v>*</v>
      </c>
      <c r="G36" s="149" t="str">
        <f>IF(SP_NORTE!D47="","*",SP_NORTE!D47)</f>
        <v>*</v>
      </c>
      <c r="H36" s="149" t="str">
        <f>IF(SP_NORTE!F47="","*",SP_NORTE!F47)</f>
        <v>*</v>
      </c>
      <c r="I36" s="149" t="str">
        <f>IF(SP_NORTE!H47="","*",SP_NORTE!H47)</f>
        <v>*</v>
      </c>
      <c r="J36" s="149" t="str">
        <f>IF(SP_NORTE!I47="","*",SP_NORTE!I47)</f>
        <v>*</v>
      </c>
      <c r="K36" s="142" t="str">
        <f>IF(SP_NORTE!M47="","*",SP_NORTE!M47)</f>
        <v>-</v>
      </c>
      <c r="L36" s="142" t="str">
        <f>IF(SP_NORTE!N47="","*",SP_NORTE!N47)</f>
        <v>-</v>
      </c>
      <c r="M36" s="143" t="str">
        <f>IF(SP_NORTE!J47="","*",SP_NORTE!J47)</f>
        <v>*</v>
      </c>
      <c r="N36" s="148" t="str">
        <f>IF(SP_NORTE!K47="","*",SP_NORTE!K47)</f>
        <v>*</v>
      </c>
      <c r="O36" s="148" t="str">
        <f>IF(SP_NORTE!L47="","*",SP_NORTE!L47)</f>
        <v>*</v>
      </c>
      <c r="P36" s="147" t="str">
        <f>IF(SP_NORTE!O47="","*",SP_NORTE!O47)</f>
        <v>*</v>
      </c>
      <c r="Q36" s="147" t="str">
        <f>IF(SP_NORTE!P47="","*",SP_NORTE!P47)</f>
        <v>*</v>
      </c>
      <c r="R36" s="149" t="str">
        <f>IF(SP_NORTE!Q47="","*",CONCATENATE(SP_NORTE!Q47," ",SP_NORTE!R47))</f>
        <v>*</v>
      </c>
      <c r="S36" s="149" t="str">
        <f>IF(SP_NORTE!V47="","*",SP_NORTE!V47)</f>
        <v>*</v>
      </c>
      <c r="T36" s="149" t="str">
        <f>IF(SP_NORTE!W47="","*",SP_NORTE!W47)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IF(SP_NORTE!Y48="","*",SP_NORTE!Y48)</f>
        <v>*</v>
      </c>
      <c r="B37" s="150" t="str">
        <f>IF(SP_NORTE!X48="","*",SP_NORTE!X48)</f>
        <v>*</v>
      </c>
      <c r="C37" s="150" t="str">
        <f>IF(SP_NORTE!Z48="","*",SP_NORTE!Z48)</f>
        <v>*</v>
      </c>
      <c r="D37" s="142" t="str">
        <f>IF(SP_NORTE!S48="","*",SP_NORTE!S48)</f>
        <v>-</v>
      </c>
      <c r="E37" s="142" t="str">
        <f>IF(SP_NORTE!T48="","*",SP_NORTE!T48)</f>
        <v>-</v>
      </c>
      <c r="F37" s="149" t="str">
        <f>IF(SP_NORTE!B48="","*",SP_NORTE!B48)</f>
        <v>*</v>
      </c>
      <c r="G37" s="149" t="str">
        <f>IF(SP_NORTE!D48="","*",SP_NORTE!D48)</f>
        <v>*</v>
      </c>
      <c r="H37" s="149" t="str">
        <f>IF(SP_NORTE!F48="","*",SP_NORTE!F48)</f>
        <v>*</v>
      </c>
      <c r="I37" s="149" t="str">
        <f>IF(SP_NORTE!H48="","*",SP_NORTE!H48)</f>
        <v>*</v>
      </c>
      <c r="J37" s="149" t="str">
        <f>IF(SP_NORTE!I48="","*",SP_NORTE!I48)</f>
        <v>*</v>
      </c>
      <c r="K37" s="142" t="str">
        <f>IF(SP_NORTE!M48="","*",SP_NORTE!M48)</f>
        <v>-</v>
      </c>
      <c r="L37" s="142" t="str">
        <f>IF(SP_NORTE!N48="","*",SP_NORTE!N48)</f>
        <v>-</v>
      </c>
      <c r="M37" s="143" t="str">
        <f>IF(SP_NORTE!J48="","*",SP_NORTE!J48)</f>
        <v>*</v>
      </c>
      <c r="N37" s="148" t="str">
        <f>IF(SP_NORTE!K48="","*",SP_NORTE!K48)</f>
        <v>*</v>
      </c>
      <c r="O37" s="148" t="str">
        <f>IF(SP_NORTE!L48="","*",SP_NORTE!L48)</f>
        <v>*</v>
      </c>
      <c r="P37" s="147" t="str">
        <f>IF(SP_NORTE!O48="","*",SP_NORTE!O48)</f>
        <v>*</v>
      </c>
      <c r="Q37" s="147" t="str">
        <f>IF(SP_NORTE!P48="","*",SP_NORTE!P48)</f>
        <v>*</v>
      </c>
      <c r="R37" s="149" t="str">
        <f>IF(SP_NORTE!Q48="","*",CONCATENATE(SP_NORTE!Q48," ",SP_NORTE!R48))</f>
        <v>*</v>
      </c>
      <c r="S37" s="149" t="str">
        <f>IF(SP_NORTE!V48="","*",SP_NORTE!V48)</f>
        <v>*</v>
      </c>
      <c r="T37" s="149" t="str">
        <f>IF(SP_NORTE!W48="","*",SP_NORTE!W48)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IF(SP_NORTE!Y49="","*",SP_NORTE!Y49)</f>
        <v>*</v>
      </c>
      <c r="B38" s="150" t="str">
        <f>IF(SP_NORTE!X49="","*",SP_NORTE!X49)</f>
        <v>*</v>
      </c>
      <c r="C38" s="150" t="str">
        <f>IF(SP_NORTE!Z49="","*",SP_NORTE!Z49)</f>
        <v>*</v>
      </c>
      <c r="D38" s="142" t="str">
        <f>IF(SP_NORTE!S49="","*",SP_NORTE!S49)</f>
        <v>-</v>
      </c>
      <c r="E38" s="142" t="str">
        <f>IF(SP_NORTE!T49="","*",SP_NORTE!T49)</f>
        <v>-</v>
      </c>
      <c r="F38" s="149" t="str">
        <f>IF(SP_NORTE!B49="","*",SP_NORTE!B49)</f>
        <v>*</v>
      </c>
      <c r="G38" s="149" t="str">
        <f>IF(SP_NORTE!D49="","*",SP_NORTE!D49)</f>
        <v>*</v>
      </c>
      <c r="H38" s="149" t="str">
        <f>IF(SP_NORTE!F49="","*",SP_NORTE!F49)</f>
        <v>*</v>
      </c>
      <c r="I38" s="149" t="str">
        <f>IF(SP_NORTE!H49="","*",SP_NORTE!H49)</f>
        <v>*</v>
      </c>
      <c r="J38" s="149" t="str">
        <f>IF(SP_NORTE!I49="","*",SP_NORTE!I49)</f>
        <v>*</v>
      </c>
      <c r="K38" s="142" t="str">
        <f>IF(SP_NORTE!M49="","*",SP_NORTE!M49)</f>
        <v>-</v>
      </c>
      <c r="L38" s="142" t="str">
        <f>IF(SP_NORTE!N49="","*",SP_NORTE!N49)</f>
        <v>-</v>
      </c>
      <c r="M38" s="143" t="str">
        <f>IF(SP_NORTE!J49="","*",SP_NORTE!J49)</f>
        <v>*</v>
      </c>
      <c r="N38" s="148" t="str">
        <f>IF(SP_NORTE!K49="","*",SP_NORTE!K49)</f>
        <v>*</v>
      </c>
      <c r="O38" s="148" t="str">
        <f>IF(SP_NORTE!L49="","*",SP_NORTE!L49)</f>
        <v>*</v>
      </c>
      <c r="P38" s="147" t="str">
        <f>IF(SP_NORTE!O49="","*",SP_NORTE!O49)</f>
        <v>*</v>
      </c>
      <c r="Q38" s="147" t="str">
        <f>IF(SP_NORTE!P49="","*",SP_NORTE!P49)</f>
        <v>*</v>
      </c>
      <c r="R38" s="149" t="str">
        <f>IF(SP_NORTE!Q49="","*",CONCATENATE(SP_NORTE!Q49," ",SP_NORTE!R49))</f>
        <v>*</v>
      </c>
      <c r="S38" s="149" t="str">
        <f>IF(SP_NORTE!V49="","*",SP_NORTE!V49)</f>
        <v>*</v>
      </c>
      <c r="T38" s="149" t="str">
        <f>IF(SP_NORTE!W49="","*",SP_NORTE!W49)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IF(SP_NORTE!Y50="","*",SP_NORTE!Y50)</f>
        <v>*</v>
      </c>
      <c r="B39" s="150" t="str">
        <f>IF(SP_NORTE!X50="","*",SP_NORTE!X50)</f>
        <v>*</v>
      </c>
      <c r="C39" s="150" t="str">
        <f>IF(SP_NORTE!Z50="","*",SP_NORTE!Z50)</f>
        <v>*</v>
      </c>
      <c r="D39" s="142" t="str">
        <f>IF(SP_NORTE!S50="","*",SP_NORTE!S50)</f>
        <v>-</v>
      </c>
      <c r="E39" s="142" t="str">
        <f>IF(SP_NORTE!T50="","*",SP_NORTE!T50)</f>
        <v>-</v>
      </c>
      <c r="F39" s="149" t="str">
        <f>IF(SP_NORTE!B50="","*",SP_NORTE!B50)</f>
        <v>*</v>
      </c>
      <c r="G39" s="149" t="str">
        <f>IF(SP_NORTE!D50="","*",SP_NORTE!D50)</f>
        <v>*</v>
      </c>
      <c r="H39" s="149" t="str">
        <f>IF(SP_NORTE!F50="","*",SP_NORTE!F50)</f>
        <v>*</v>
      </c>
      <c r="I39" s="149" t="str">
        <f>IF(SP_NORTE!H50="","*",SP_NORTE!H50)</f>
        <v>*</v>
      </c>
      <c r="J39" s="149" t="str">
        <f>IF(SP_NORTE!I50="","*",SP_NORTE!I50)</f>
        <v>*</v>
      </c>
      <c r="K39" s="142" t="str">
        <f>IF(SP_NORTE!M50="","*",SP_NORTE!M50)</f>
        <v>-</v>
      </c>
      <c r="L39" s="142" t="str">
        <f>IF(SP_NORTE!N50="","*",SP_NORTE!N50)</f>
        <v>-</v>
      </c>
      <c r="M39" s="143" t="str">
        <f>IF(SP_NORTE!J50="","*",SP_NORTE!J50)</f>
        <v>*</v>
      </c>
      <c r="N39" s="148" t="str">
        <f>IF(SP_NORTE!K50="","*",SP_NORTE!K50)</f>
        <v>*</v>
      </c>
      <c r="O39" s="148" t="str">
        <f>IF(SP_NORTE!L50="","*",SP_NORTE!L50)</f>
        <v>*</v>
      </c>
      <c r="P39" s="147" t="str">
        <f>IF(SP_NORTE!O50="","*",SP_NORTE!O50)</f>
        <v>*</v>
      </c>
      <c r="Q39" s="147" t="str">
        <f>IF(SP_NORTE!P50="","*",SP_NORTE!P50)</f>
        <v>*</v>
      </c>
      <c r="R39" s="149" t="str">
        <f>IF(SP_NORTE!Q50="","*",CONCATENATE(SP_NORTE!Q50," ",SP_NORTE!R50))</f>
        <v>*</v>
      </c>
      <c r="S39" s="149" t="str">
        <f>IF(SP_NORTE!V50="","*",SP_NORTE!V50)</f>
        <v>*</v>
      </c>
      <c r="T39" s="149" t="str">
        <f>IF(SP_NORTE!W50="","*",SP_NORTE!W50)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IF(SP_NORTE!Y51="","*",SP_NORTE!Y51)</f>
        <v>*</v>
      </c>
      <c r="B40" s="150" t="str">
        <f>IF(SP_NORTE!X51="","*",SP_NORTE!X51)</f>
        <v>*</v>
      </c>
      <c r="C40" s="150" t="str">
        <f>IF(SP_NORTE!Z51="","*",SP_NORTE!Z51)</f>
        <v>*</v>
      </c>
      <c r="D40" s="142" t="str">
        <f>IF(SP_NORTE!S51="","*",SP_NORTE!S51)</f>
        <v>-</v>
      </c>
      <c r="E40" s="142" t="str">
        <f>IF(SP_NORTE!T51="","*",SP_NORTE!T51)</f>
        <v>-</v>
      </c>
      <c r="F40" s="149" t="str">
        <f>IF(SP_NORTE!B51="","*",SP_NORTE!B51)</f>
        <v>*</v>
      </c>
      <c r="G40" s="149" t="str">
        <f>IF(SP_NORTE!D51="","*",SP_NORTE!D51)</f>
        <v>*</v>
      </c>
      <c r="H40" s="149" t="str">
        <f>IF(SP_NORTE!F51="","*",SP_NORTE!F51)</f>
        <v>*</v>
      </c>
      <c r="I40" s="149" t="str">
        <f>IF(SP_NORTE!H51="","*",SP_NORTE!H51)</f>
        <v>*</v>
      </c>
      <c r="J40" s="149" t="str">
        <f>IF(SP_NORTE!I51="","*",SP_NORTE!I51)</f>
        <v>*</v>
      </c>
      <c r="K40" s="142" t="str">
        <f>IF(SP_NORTE!M51="","*",SP_NORTE!M51)</f>
        <v>-</v>
      </c>
      <c r="L40" s="142" t="str">
        <f>IF(SP_NORTE!N51="","*",SP_NORTE!N51)</f>
        <v>-</v>
      </c>
      <c r="M40" s="143" t="str">
        <f>IF(SP_NORTE!J51="","*",SP_NORTE!J51)</f>
        <v>*</v>
      </c>
      <c r="N40" s="148" t="str">
        <f>IF(SP_NORTE!K51="","*",SP_NORTE!K51)</f>
        <v>*</v>
      </c>
      <c r="O40" s="148" t="str">
        <f>IF(SP_NORTE!L51="","*",SP_NORTE!L51)</f>
        <v>*</v>
      </c>
      <c r="P40" s="147" t="str">
        <f>IF(SP_NORTE!O51="","*",SP_NORTE!O51)</f>
        <v>*</v>
      </c>
      <c r="Q40" s="147" t="str">
        <f>IF(SP_NORTE!P51="","*",SP_NORTE!P51)</f>
        <v>*</v>
      </c>
      <c r="R40" s="149" t="str">
        <f>IF(SP_NORTE!Q51="","*",CONCATENATE(SP_NORTE!Q51," ",SP_NORTE!R51))</f>
        <v>*</v>
      </c>
      <c r="S40" s="149" t="str">
        <f>IF(SP_NORTE!V51="","*",SP_NORTE!V51)</f>
        <v>*</v>
      </c>
      <c r="T40" s="149" t="str">
        <f>IF(SP_NORTE!W51="","*",SP_NORTE!W51)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IF(SP_NORTE!Y52="","*",SP_NORTE!Y52)</f>
        <v>*</v>
      </c>
      <c r="B41" s="150" t="str">
        <f>IF(SP_NORTE!X52="","*",SP_NORTE!X52)</f>
        <v>*</v>
      </c>
      <c r="C41" s="150" t="str">
        <f>IF(SP_NORTE!Z52="","*",SP_NORTE!Z52)</f>
        <v>*</v>
      </c>
      <c r="D41" s="142" t="str">
        <f>IF(SP_NORTE!S52="","*",SP_NORTE!S52)</f>
        <v>-</v>
      </c>
      <c r="E41" s="142" t="str">
        <f>IF(SP_NORTE!T52="","*",SP_NORTE!T52)</f>
        <v>-</v>
      </c>
      <c r="F41" s="149" t="str">
        <f>IF(SP_NORTE!B52="","*",SP_NORTE!B52)</f>
        <v>*</v>
      </c>
      <c r="G41" s="149" t="str">
        <f>IF(SP_NORTE!D52="","*",SP_NORTE!D52)</f>
        <v>*</v>
      </c>
      <c r="H41" s="149" t="str">
        <f>IF(SP_NORTE!F52="","*",SP_NORTE!F52)</f>
        <v>*</v>
      </c>
      <c r="I41" s="149" t="str">
        <f>IF(SP_NORTE!H52="","*",SP_NORTE!H52)</f>
        <v>*</v>
      </c>
      <c r="J41" s="149" t="str">
        <f>IF(SP_NORTE!I52="","*",SP_NORTE!I52)</f>
        <v>*</v>
      </c>
      <c r="K41" s="142" t="str">
        <f>IF(SP_NORTE!M52="","*",SP_NORTE!M52)</f>
        <v>-</v>
      </c>
      <c r="L41" s="142" t="str">
        <f>IF(SP_NORTE!N52="","*",SP_NORTE!N52)</f>
        <v>-</v>
      </c>
      <c r="M41" s="143" t="str">
        <f>IF(SP_NORTE!J52="","*",SP_NORTE!J52)</f>
        <v>*</v>
      </c>
      <c r="N41" s="148" t="str">
        <f>IF(SP_NORTE!K52="","*",SP_NORTE!K52)</f>
        <v>*</v>
      </c>
      <c r="O41" s="148" t="str">
        <f>IF(SP_NORTE!L52="","*",SP_NORTE!L52)</f>
        <v>*</v>
      </c>
      <c r="P41" s="147" t="str">
        <f>IF(SP_NORTE!O52="","*",SP_NORTE!O52)</f>
        <v>*</v>
      </c>
      <c r="Q41" s="147" t="str">
        <f>IF(SP_NORTE!P52="","*",SP_NORTE!P52)</f>
        <v>*</v>
      </c>
      <c r="R41" s="149" t="str">
        <f>IF(SP_NORTE!Q52="","*",CONCATENATE(SP_NORTE!Q52," ",SP_NORTE!R52))</f>
        <v>*</v>
      </c>
      <c r="S41" s="149" t="str">
        <f>IF(SP_NORTE!V52="","*",SP_NORTE!V52)</f>
        <v>*</v>
      </c>
      <c r="T41" s="149" t="str">
        <f>IF(SP_NORTE!W52="","*",SP_NORTE!W52)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IF(SP_NORTE!Y53="","*",SP_NORTE!Y53)</f>
        <v>*</v>
      </c>
      <c r="B42" s="150" t="str">
        <f>IF(SP_NORTE!X53="","*",SP_NORTE!X53)</f>
        <v>*</v>
      </c>
      <c r="C42" s="150" t="str">
        <f>IF(SP_NORTE!Z53="","*",SP_NORTE!Z53)</f>
        <v>*</v>
      </c>
      <c r="D42" s="142" t="str">
        <f>IF(SP_NORTE!S53="","*",SP_NORTE!S53)</f>
        <v>-</v>
      </c>
      <c r="E42" s="142" t="str">
        <f>IF(SP_NORTE!T53="","*",SP_NORTE!T53)</f>
        <v>-</v>
      </c>
      <c r="F42" s="149" t="str">
        <f>IF(SP_NORTE!B53="","*",SP_NORTE!B53)</f>
        <v>*</v>
      </c>
      <c r="G42" s="149" t="str">
        <f>IF(SP_NORTE!D53="","*",SP_NORTE!D53)</f>
        <v>*</v>
      </c>
      <c r="H42" s="149" t="str">
        <f>IF(SP_NORTE!F53="","*",SP_NORTE!F53)</f>
        <v>*</v>
      </c>
      <c r="I42" s="149" t="str">
        <f>IF(SP_NORTE!H53="","*",SP_NORTE!H53)</f>
        <v>*</v>
      </c>
      <c r="J42" s="149" t="str">
        <f>IF(SP_NORTE!I53="","*",SP_NORTE!I53)</f>
        <v>*</v>
      </c>
      <c r="K42" s="142" t="str">
        <f>IF(SP_NORTE!M53="","*",SP_NORTE!M53)</f>
        <v>-</v>
      </c>
      <c r="L42" s="142" t="str">
        <f>IF(SP_NORTE!N53="","*",SP_NORTE!N53)</f>
        <v>-</v>
      </c>
      <c r="M42" s="143" t="str">
        <f>IF(SP_NORTE!J53="","*",SP_NORTE!J53)</f>
        <v>*</v>
      </c>
      <c r="N42" s="148" t="str">
        <f>IF(SP_NORTE!K53="","*",SP_NORTE!K53)</f>
        <v>*</v>
      </c>
      <c r="O42" s="148" t="str">
        <f>IF(SP_NORTE!L53="","*",SP_NORTE!L53)</f>
        <v>*</v>
      </c>
      <c r="P42" s="147" t="str">
        <f>IF(SP_NORTE!O53="","*",SP_NORTE!O53)</f>
        <v>*</v>
      </c>
      <c r="Q42" s="147" t="str">
        <f>IF(SP_NORTE!P53="","*",SP_NORTE!P53)</f>
        <v>*</v>
      </c>
      <c r="R42" s="149" t="str">
        <f>IF(SP_NORTE!Q53="","*",CONCATENATE(SP_NORTE!Q53," ",SP_NORTE!R53))</f>
        <v>*</v>
      </c>
      <c r="S42" s="149" t="str">
        <f>IF(SP_NORTE!V53="","*",SP_NORTE!V53)</f>
        <v>*</v>
      </c>
      <c r="T42" s="149" t="str">
        <f>IF(SP_NORTE!W53="","*",SP_NORTE!W53)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IF(SP_NORTE!Y54="","*",SP_NORTE!Y54)</f>
        <v>*</v>
      </c>
      <c r="B43" s="150" t="str">
        <f>IF(SP_NORTE!X54="","*",SP_NORTE!X54)</f>
        <v>*</v>
      </c>
      <c r="C43" s="150" t="str">
        <f>IF(SP_NORTE!Z54="","*",SP_NORTE!Z54)</f>
        <v>*</v>
      </c>
      <c r="D43" s="142" t="str">
        <f>IF(SP_NORTE!S54="","*",SP_NORTE!S54)</f>
        <v>-</v>
      </c>
      <c r="E43" s="142" t="str">
        <f>IF(SP_NORTE!T54="","*",SP_NORTE!T54)</f>
        <v>-</v>
      </c>
      <c r="F43" s="149" t="str">
        <f>IF(SP_NORTE!B54="","*",SP_NORTE!B54)</f>
        <v>*</v>
      </c>
      <c r="G43" s="149" t="str">
        <f>IF(SP_NORTE!D54="","*",SP_NORTE!D54)</f>
        <v>*</v>
      </c>
      <c r="H43" s="149" t="str">
        <f>IF(SP_NORTE!F54="","*",SP_NORTE!F54)</f>
        <v>*</v>
      </c>
      <c r="I43" s="149" t="str">
        <f>IF(SP_NORTE!H54="","*",SP_NORTE!H54)</f>
        <v>*</v>
      </c>
      <c r="J43" s="149" t="str">
        <f>IF(SP_NORTE!I54="","*",SP_NORTE!I54)</f>
        <v>*</v>
      </c>
      <c r="K43" s="142" t="str">
        <f>IF(SP_NORTE!M54="","*",SP_NORTE!M54)</f>
        <v>-</v>
      </c>
      <c r="L43" s="142" t="str">
        <f>IF(SP_NORTE!N54="","*",SP_NORTE!N54)</f>
        <v>-</v>
      </c>
      <c r="M43" s="143" t="str">
        <f>IF(SP_NORTE!J54="","*",SP_NORTE!J54)</f>
        <v>*</v>
      </c>
      <c r="N43" s="148" t="str">
        <f>IF(SP_NORTE!K54="","*",SP_NORTE!K54)</f>
        <v>*</v>
      </c>
      <c r="O43" s="148" t="str">
        <f>IF(SP_NORTE!L54="","*",SP_NORTE!L54)</f>
        <v>*</v>
      </c>
      <c r="P43" s="147" t="str">
        <f>IF(SP_NORTE!O54="","*",SP_NORTE!O54)</f>
        <v>*</v>
      </c>
      <c r="Q43" s="147" t="str">
        <f>IF(SP_NORTE!P54="","*",SP_NORTE!P54)</f>
        <v>*</v>
      </c>
      <c r="R43" s="149" t="str">
        <f>IF(SP_NORTE!Q54="","*",CONCATENATE(SP_NORTE!Q54," ",SP_NORTE!R54))</f>
        <v>*</v>
      </c>
      <c r="S43" s="149" t="str">
        <f>IF(SP_NORTE!V54="","*",SP_NORTE!V54)</f>
        <v>*</v>
      </c>
      <c r="T43" s="149" t="str">
        <f>IF(SP_NORTE!W54="","*",SP_NORTE!W54)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IF(SP_NORTE!Y55="","*",SP_NORTE!Y55)</f>
        <v>*</v>
      </c>
      <c r="B44" s="150" t="str">
        <f>IF(SP_NORTE!X55="","*",SP_NORTE!X55)</f>
        <v>*</v>
      </c>
      <c r="C44" s="150" t="str">
        <f>IF(SP_NORTE!Z55="","*",SP_NORTE!Z55)</f>
        <v>*</v>
      </c>
      <c r="D44" s="142" t="str">
        <f>IF(SP_NORTE!S55="","*",SP_NORTE!S55)</f>
        <v>-</v>
      </c>
      <c r="E44" s="142" t="str">
        <f>IF(SP_NORTE!T55="","*",SP_NORTE!T55)</f>
        <v>-</v>
      </c>
      <c r="F44" s="149" t="str">
        <f>IF(SP_NORTE!B55="","*",SP_NORTE!B55)</f>
        <v>*</v>
      </c>
      <c r="G44" s="149" t="str">
        <f>IF(SP_NORTE!D55="","*",SP_NORTE!D55)</f>
        <v>*</v>
      </c>
      <c r="H44" s="149" t="str">
        <f>IF(SP_NORTE!F55="","*",SP_NORTE!F55)</f>
        <v>*</v>
      </c>
      <c r="I44" s="149" t="str">
        <f>IF(SP_NORTE!H55="","*",SP_NORTE!H55)</f>
        <v>*</v>
      </c>
      <c r="J44" s="149" t="str">
        <f>IF(SP_NORTE!I55="","*",SP_NORTE!I55)</f>
        <v>*</v>
      </c>
      <c r="K44" s="142" t="str">
        <f>IF(SP_NORTE!M55="","*",SP_NORTE!M55)</f>
        <v>-</v>
      </c>
      <c r="L44" s="142" t="str">
        <f>IF(SP_NORTE!N55="","*",SP_NORTE!N55)</f>
        <v>-</v>
      </c>
      <c r="M44" s="143" t="str">
        <f>IF(SP_NORTE!J55="","*",SP_NORTE!J55)</f>
        <v>*</v>
      </c>
      <c r="N44" s="148" t="str">
        <f>IF(SP_NORTE!K55="","*",SP_NORTE!K55)</f>
        <v>*</v>
      </c>
      <c r="O44" s="148" t="str">
        <f>IF(SP_NORTE!L55="","*",SP_NORTE!L55)</f>
        <v>*</v>
      </c>
      <c r="P44" s="147" t="str">
        <f>IF(SP_NORTE!O55="","*",SP_NORTE!O55)</f>
        <v>*</v>
      </c>
      <c r="Q44" s="147" t="str">
        <f>IF(SP_NORTE!P55="","*",SP_NORTE!P55)</f>
        <v>*</v>
      </c>
      <c r="R44" s="149" t="str">
        <f>IF(SP_NORTE!Q55="","*",CONCATENATE(SP_NORTE!Q55," ",SP_NORTE!R55))</f>
        <v>*</v>
      </c>
      <c r="S44" s="149" t="str">
        <f>IF(SP_NORTE!V55="","*",SP_NORTE!V55)</f>
        <v>*</v>
      </c>
      <c r="T44" s="149" t="str">
        <f>IF(SP_NORTE!W55="","*",SP_NORTE!W55)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IF(SP_NORTE!Y56="","*",SP_NORTE!Y56)</f>
        <v>*</v>
      </c>
      <c r="B45" s="150" t="str">
        <f>IF(SP_NORTE!X56="","*",SP_NORTE!X56)</f>
        <v>*</v>
      </c>
      <c r="C45" s="150" t="str">
        <f>IF(SP_NORTE!Z56="","*",SP_NORTE!Z56)</f>
        <v>*</v>
      </c>
      <c r="D45" s="142" t="str">
        <f>IF(SP_NORTE!S56="","*",SP_NORTE!S56)</f>
        <v>-</v>
      </c>
      <c r="E45" s="142" t="str">
        <f>IF(SP_NORTE!T56="","*",SP_NORTE!T56)</f>
        <v>-</v>
      </c>
      <c r="F45" s="149" t="str">
        <f>IF(SP_NORTE!B56="","*",SP_NORTE!B56)</f>
        <v>*</v>
      </c>
      <c r="G45" s="149" t="str">
        <f>IF(SP_NORTE!D56="","*",SP_NORTE!D56)</f>
        <v>*</v>
      </c>
      <c r="H45" s="149" t="str">
        <f>IF(SP_NORTE!F56="","*",SP_NORTE!F56)</f>
        <v>*</v>
      </c>
      <c r="I45" s="149" t="str">
        <f>IF(SP_NORTE!H56="","*",SP_NORTE!H56)</f>
        <v>*</v>
      </c>
      <c r="J45" s="149" t="str">
        <f>IF(SP_NORTE!I56="","*",SP_NORTE!I56)</f>
        <v>*</v>
      </c>
      <c r="K45" s="142" t="str">
        <f>IF(SP_NORTE!M56="","*",SP_NORTE!M56)</f>
        <v>-</v>
      </c>
      <c r="L45" s="142" t="str">
        <f>IF(SP_NORTE!N56="","*",SP_NORTE!N56)</f>
        <v>-</v>
      </c>
      <c r="M45" s="143" t="str">
        <f>IF(SP_NORTE!J56="","*",SP_NORTE!J56)</f>
        <v>*</v>
      </c>
      <c r="N45" s="148" t="str">
        <f>IF(SP_NORTE!K56="","*",SP_NORTE!K56)</f>
        <v>*</v>
      </c>
      <c r="O45" s="148" t="str">
        <f>IF(SP_NORTE!L56="","*",SP_NORTE!L56)</f>
        <v>*</v>
      </c>
      <c r="P45" s="147" t="str">
        <f>IF(SP_NORTE!O56="","*",SP_NORTE!O56)</f>
        <v>*</v>
      </c>
      <c r="Q45" s="147" t="str">
        <f>IF(SP_NORTE!P56="","*",SP_NORTE!P56)</f>
        <v>*</v>
      </c>
      <c r="R45" s="149" t="str">
        <f>IF(SP_NORTE!Q56="","*",CONCATENATE(SP_NORTE!Q56," ",SP_NORTE!R56))</f>
        <v>*</v>
      </c>
      <c r="S45" s="149" t="str">
        <f>IF(SP_NORTE!V56="","*",SP_NORTE!V56)</f>
        <v>*</v>
      </c>
      <c r="T45" s="149" t="str">
        <f>IF(SP_NORTE!W56="","*",SP_NORTE!W56)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IF(SP_NORTE!Y57="","*",SP_NORTE!Y57)</f>
        <v>*</v>
      </c>
      <c r="B46" s="150" t="str">
        <f>IF(SP_NORTE!X57="","*",SP_NORTE!X57)</f>
        <v>*</v>
      </c>
      <c r="C46" s="150" t="str">
        <f>IF(SP_NORTE!Z57="","*",SP_NORTE!Z57)</f>
        <v>*</v>
      </c>
      <c r="D46" s="142" t="str">
        <f>IF(SP_NORTE!S57="","*",SP_NORTE!S57)</f>
        <v>-</v>
      </c>
      <c r="E46" s="142" t="str">
        <f>IF(SP_NORTE!T57="","*",SP_NORTE!T57)</f>
        <v>-</v>
      </c>
      <c r="F46" s="149" t="str">
        <f>IF(SP_NORTE!B57="","*",SP_NORTE!B57)</f>
        <v>*</v>
      </c>
      <c r="G46" s="149" t="str">
        <f>IF(SP_NORTE!D57="","*",SP_NORTE!D57)</f>
        <v>*</v>
      </c>
      <c r="H46" s="149" t="str">
        <f>IF(SP_NORTE!F57="","*",SP_NORTE!F57)</f>
        <v>*</v>
      </c>
      <c r="I46" s="149" t="str">
        <f>IF(SP_NORTE!H57="","*",SP_NORTE!H57)</f>
        <v>*</v>
      </c>
      <c r="J46" s="149" t="str">
        <f>IF(SP_NORTE!I57="","*",SP_NORTE!I57)</f>
        <v>*</v>
      </c>
      <c r="K46" s="142" t="str">
        <f>IF(SP_NORTE!M57="","*",SP_NORTE!M57)</f>
        <v>-</v>
      </c>
      <c r="L46" s="142" t="str">
        <f>IF(SP_NORTE!N57="","*",SP_NORTE!N57)</f>
        <v>-</v>
      </c>
      <c r="M46" s="143" t="str">
        <f>IF(SP_NORTE!J57="","*",SP_NORTE!J57)</f>
        <v>*</v>
      </c>
      <c r="N46" s="148" t="str">
        <f>IF(SP_NORTE!K57="","*",SP_NORTE!K57)</f>
        <v>*</v>
      </c>
      <c r="O46" s="148" t="str">
        <f>IF(SP_NORTE!L57="","*",SP_NORTE!L57)</f>
        <v>*</v>
      </c>
      <c r="P46" s="147" t="str">
        <f>IF(SP_NORTE!O57="","*",SP_NORTE!O57)</f>
        <v>*</v>
      </c>
      <c r="Q46" s="147" t="str">
        <f>IF(SP_NORTE!P57="","*",SP_NORTE!P57)</f>
        <v>*</v>
      </c>
      <c r="R46" s="149" t="str">
        <f>IF(SP_NORTE!Q57="","*",CONCATENATE(SP_NORTE!Q57," ",SP_NORTE!R57))</f>
        <v>*</v>
      </c>
      <c r="S46" s="149" t="str">
        <f>IF(SP_NORTE!V57="","*",SP_NORTE!V57)</f>
        <v>*</v>
      </c>
      <c r="T46" s="149" t="str">
        <f>IF(SP_NORTE!W57="","*",SP_NORTE!W57)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IF(SP_NORTE!Y58="","*",SP_NORTE!Y58)</f>
        <v>*</v>
      </c>
      <c r="B47" s="150" t="str">
        <f>IF(SP_NORTE!X58="","*",SP_NORTE!X58)</f>
        <v>*</v>
      </c>
      <c r="C47" s="150" t="str">
        <f>IF(SP_NORTE!Z58="","*",SP_NORTE!Z58)</f>
        <v>*</v>
      </c>
      <c r="D47" s="142" t="str">
        <f>IF(SP_NORTE!S58="","*",SP_NORTE!S58)</f>
        <v>-</v>
      </c>
      <c r="E47" s="142" t="str">
        <f>IF(SP_NORTE!T58="","*",SP_NORTE!T58)</f>
        <v>-</v>
      </c>
      <c r="F47" s="149" t="str">
        <f>IF(SP_NORTE!B58="","*",SP_NORTE!B58)</f>
        <v>*</v>
      </c>
      <c r="G47" s="149" t="str">
        <f>IF(SP_NORTE!D58="","*",SP_NORTE!D58)</f>
        <v>*</v>
      </c>
      <c r="H47" s="149" t="str">
        <f>IF(SP_NORTE!F58="","*",SP_NORTE!F58)</f>
        <v>*</v>
      </c>
      <c r="I47" s="149" t="str">
        <f>IF(SP_NORTE!H58="","*",SP_NORTE!H58)</f>
        <v>*</v>
      </c>
      <c r="J47" s="149" t="str">
        <f>IF(SP_NORTE!I58="","*",SP_NORTE!I58)</f>
        <v>*</v>
      </c>
      <c r="K47" s="142" t="str">
        <f>IF(SP_NORTE!M58="","*",SP_NORTE!M58)</f>
        <v>-</v>
      </c>
      <c r="L47" s="142" t="str">
        <f>IF(SP_NORTE!N58="","*",SP_NORTE!N58)</f>
        <v>-</v>
      </c>
      <c r="M47" s="143" t="str">
        <f>IF(SP_NORTE!J58="","*",SP_NORTE!J58)</f>
        <v>*</v>
      </c>
      <c r="N47" s="148" t="str">
        <f>IF(SP_NORTE!K58="","*",SP_NORTE!K58)</f>
        <v>*</v>
      </c>
      <c r="O47" s="148" t="str">
        <f>IF(SP_NORTE!L58="","*",SP_NORTE!L58)</f>
        <v>*</v>
      </c>
      <c r="P47" s="147" t="str">
        <f>IF(SP_NORTE!O58="","*",SP_NORTE!O58)</f>
        <v>*</v>
      </c>
      <c r="Q47" s="147" t="str">
        <f>IF(SP_NORTE!P58="","*",SP_NORTE!P58)</f>
        <v>*</v>
      </c>
      <c r="R47" s="149" t="str">
        <f>IF(SP_NORTE!Q58="","*",CONCATENATE(SP_NORTE!Q58," ",SP_NORTE!R58))</f>
        <v>*</v>
      </c>
      <c r="S47" s="149" t="str">
        <f>IF(SP_NORTE!V58="","*",SP_NORTE!V58)</f>
        <v>*</v>
      </c>
      <c r="T47" s="149" t="str">
        <f>IF(SP_NORTE!W58="","*",SP_NORTE!W58)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IF(SP_NORTE!Y59="","*",SP_NORTE!Y59)</f>
        <v>*</v>
      </c>
      <c r="B48" s="150" t="str">
        <f>IF(SP_NORTE!X59="","*",SP_NORTE!X59)</f>
        <v>*</v>
      </c>
      <c r="C48" s="150" t="str">
        <f>IF(SP_NORTE!Z59="","*",SP_NORTE!Z59)</f>
        <v>*</v>
      </c>
      <c r="D48" s="142" t="str">
        <f>IF(SP_NORTE!S59="","*",SP_NORTE!S59)</f>
        <v>-</v>
      </c>
      <c r="E48" s="142" t="str">
        <f>IF(SP_NORTE!T59="","*",SP_NORTE!T59)</f>
        <v>-</v>
      </c>
      <c r="F48" s="149" t="str">
        <f>IF(SP_NORTE!B59="","*",SP_NORTE!B59)</f>
        <v>*</v>
      </c>
      <c r="G48" s="149" t="str">
        <f>IF(SP_NORTE!D59="","*",SP_NORTE!D59)</f>
        <v>*</v>
      </c>
      <c r="H48" s="149" t="str">
        <f>IF(SP_NORTE!F59="","*",SP_NORTE!F59)</f>
        <v>*</v>
      </c>
      <c r="I48" s="149" t="str">
        <f>IF(SP_NORTE!H59="","*",SP_NORTE!H59)</f>
        <v>*</v>
      </c>
      <c r="J48" s="149" t="str">
        <f>IF(SP_NORTE!I59="","*",SP_NORTE!I59)</f>
        <v>*</v>
      </c>
      <c r="K48" s="142" t="str">
        <f>IF(SP_NORTE!M59="","*",SP_NORTE!M59)</f>
        <v>-</v>
      </c>
      <c r="L48" s="142" t="str">
        <f>IF(SP_NORTE!N59="","*",SP_NORTE!N59)</f>
        <v>-</v>
      </c>
      <c r="M48" s="143" t="str">
        <f>IF(SP_NORTE!J59="","*",SP_NORTE!J59)</f>
        <v>*</v>
      </c>
      <c r="N48" s="148" t="str">
        <f>IF(SP_NORTE!K59="","*",SP_NORTE!K59)</f>
        <v>*</v>
      </c>
      <c r="O48" s="148" t="str">
        <f>IF(SP_NORTE!L59="","*",SP_NORTE!L59)</f>
        <v>*</v>
      </c>
      <c r="P48" s="147" t="str">
        <f>IF(SP_NORTE!O59="","*",SP_NORTE!O59)</f>
        <v>*</v>
      </c>
      <c r="Q48" s="147" t="str">
        <f>IF(SP_NORTE!P59="","*",SP_NORTE!P59)</f>
        <v>*</v>
      </c>
      <c r="R48" s="149" t="str">
        <f>IF(SP_NORTE!Q59="","*",CONCATENATE(SP_NORTE!Q59," ",SP_NORTE!R59))</f>
        <v>*</v>
      </c>
      <c r="S48" s="149" t="str">
        <f>IF(SP_NORTE!V59="","*",SP_NORTE!V59)</f>
        <v>*</v>
      </c>
      <c r="T48" s="149" t="str">
        <f>IF(SP_NORTE!W59="","*",SP_NORTE!W59)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IF(SP_NORTE!Y60="","*",SP_NORTE!Y60)</f>
        <v>*</v>
      </c>
      <c r="B49" s="150" t="str">
        <f>IF(SP_NORTE!X60="","*",SP_NORTE!X60)</f>
        <v>*</v>
      </c>
      <c r="C49" s="150" t="str">
        <f>IF(SP_NORTE!Z60="","*",SP_NORTE!Z60)</f>
        <v>*</v>
      </c>
      <c r="D49" s="142" t="str">
        <f>IF(SP_NORTE!S60="","*",SP_NORTE!S60)</f>
        <v>-</v>
      </c>
      <c r="E49" s="142" t="str">
        <f>IF(SP_NORTE!T60="","*",SP_NORTE!T60)</f>
        <v>-</v>
      </c>
      <c r="F49" s="149" t="str">
        <f>IF(SP_NORTE!B60="","*",SP_NORTE!B60)</f>
        <v>*</v>
      </c>
      <c r="G49" s="149" t="str">
        <f>IF(SP_NORTE!D60="","*",SP_NORTE!D60)</f>
        <v>*</v>
      </c>
      <c r="H49" s="149" t="str">
        <f>IF(SP_NORTE!F60="","*",SP_NORTE!F60)</f>
        <v>*</v>
      </c>
      <c r="I49" s="149" t="str">
        <f>IF(SP_NORTE!H60="","*",SP_NORTE!H60)</f>
        <v>*</v>
      </c>
      <c r="J49" s="149" t="str">
        <f>IF(SP_NORTE!I60="","*",SP_NORTE!I60)</f>
        <v>*</v>
      </c>
      <c r="K49" s="142" t="str">
        <f>IF(SP_NORTE!M60="","*",SP_NORTE!M60)</f>
        <v>-</v>
      </c>
      <c r="L49" s="142" t="str">
        <f>IF(SP_NORTE!N60="","*",SP_NORTE!N60)</f>
        <v>-</v>
      </c>
      <c r="M49" s="143" t="str">
        <f>IF(SP_NORTE!J60="","*",SP_NORTE!J60)</f>
        <v>*</v>
      </c>
      <c r="N49" s="148" t="str">
        <f>IF(SP_NORTE!K60="","*",SP_NORTE!K60)</f>
        <v>*</v>
      </c>
      <c r="O49" s="148" t="str">
        <f>IF(SP_NORTE!L60="","*",SP_NORTE!L60)</f>
        <v>*</v>
      </c>
      <c r="P49" s="147" t="str">
        <f>IF(SP_NORTE!O60="","*",SP_NORTE!O60)</f>
        <v>*</v>
      </c>
      <c r="Q49" s="147" t="str">
        <f>IF(SP_NORTE!P60="","*",SP_NORTE!P60)</f>
        <v>*</v>
      </c>
      <c r="R49" s="149" t="str">
        <f>IF(SP_NORTE!Q60="","*",CONCATENATE(SP_NORTE!Q60," ",SP_NORTE!R60))</f>
        <v>*</v>
      </c>
      <c r="S49" s="149" t="str">
        <f>IF(SP_NORTE!V60="","*",SP_NORTE!V60)</f>
        <v>*</v>
      </c>
      <c r="T49" s="149" t="str">
        <f>IF(SP_NORTE!W60="","*",SP_NORTE!W60)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IF(SP_NORTE!Y61="","*",SP_NORTE!Y61)</f>
        <v>*</v>
      </c>
      <c r="B50" s="150" t="str">
        <f>IF(SP_NORTE!X61="","*",SP_NORTE!X61)</f>
        <v>*</v>
      </c>
      <c r="C50" s="150" t="str">
        <f>IF(SP_NORTE!Z61="","*",SP_NORTE!Z61)</f>
        <v>*</v>
      </c>
      <c r="D50" s="142" t="str">
        <f>IF(SP_NORTE!S61="","*",SP_NORTE!S61)</f>
        <v>-</v>
      </c>
      <c r="E50" s="142" t="str">
        <f>IF(SP_NORTE!T61="","*",SP_NORTE!T61)</f>
        <v>-</v>
      </c>
      <c r="F50" s="149" t="str">
        <f>IF(SP_NORTE!B61="","*",SP_NORTE!B61)</f>
        <v>*</v>
      </c>
      <c r="G50" s="149" t="str">
        <f>IF(SP_NORTE!D61="","*",SP_NORTE!D61)</f>
        <v>*</v>
      </c>
      <c r="H50" s="149" t="str">
        <f>IF(SP_NORTE!F61="","*",SP_NORTE!F61)</f>
        <v>*</v>
      </c>
      <c r="I50" s="149" t="str">
        <f>IF(SP_NORTE!H61="","*",SP_NORTE!H61)</f>
        <v>*</v>
      </c>
      <c r="J50" s="149" t="str">
        <f>IF(SP_NORTE!I61="","*",SP_NORTE!I61)</f>
        <v>*</v>
      </c>
      <c r="K50" s="142" t="str">
        <f>IF(SP_NORTE!M61="","*",SP_NORTE!M61)</f>
        <v>-</v>
      </c>
      <c r="L50" s="142" t="str">
        <f>IF(SP_NORTE!N61="","*",SP_NORTE!N61)</f>
        <v>-</v>
      </c>
      <c r="M50" s="143" t="str">
        <f>IF(SP_NORTE!J61="","*",SP_NORTE!J61)</f>
        <v>*</v>
      </c>
      <c r="N50" s="148" t="str">
        <f>IF(SP_NORTE!K61="","*",SP_NORTE!K61)</f>
        <v>*</v>
      </c>
      <c r="O50" s="148" t="str">
        <f>IF(SP_NORTE!L61="","*",SP_NORTE!L61)</f>
        <v>*</v>
      </c>
      <c r="P50" s="147" t="str">
        <f>IF(SP_NORTE!O61="","*",SP_NORTE!O61)</f>
        <v>*</v>
      </c>
      <c r="Q50" s="147" t="str">
        <f>IF(SP_NORTE!P61="","*",SP_NORTE!P61)</f>
        <v>*</v>
      </c>
      <c r="R50" s="149" t="str">
        <f>IF(SP_NORTE!Q61="","*",CONCATENATE(SP_NORTE!Q61," ",SP_NORTE!R61))</f>
        <v>*</v>
      </c>
      <c r="S50" s="149" t="str">
        <f>IF(SP_NORTE!V61="","*",SP_NORTE!V61)</f>
        <v>*</v>
      </c>
      <c r="T50" s="149" t="str">
        <f>IF(SP_NORTE!W61="","*",SP_NORTE!W61)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IF(SP_NORTE!Y62="","*",SP_NORTE!Y62)</f>
        <v>*</v>
      </c>
      <c r="B51" s="150" t="str">
        <f>IF(SP_NORTE!X62="","*",SP_NORTE!X62)</f>
        <v>*</v>
      </c>
      <c r="C51" s="150" t="str">
        <f>IF(SP_NORTE!Z62="","*",SP_NORTE!Z62)</f>
        <v>*</v>
      </c>
      <c r="D51" s="142" t="str">
        <f>IF(SP_NORTE!S62="","*",SP_NORTE!S62)</f>
        <v>-</v>
      </c>
      <c r="E51" s="142" t="str">
        <f>IF(SP_NORTE!T62="","*",SP_NORTE!T62)</f>
        <v>-</v>
      </c>
      <c r="F51" s="149" t="str">
        <f>IF(SP_NORTE!B62="","*",SP_NORTE!B62)</f>
        <v>*</v>
      </c>
      <c r="G51" s="149" t="str">
        <f>IF(SP_NORTE!D62="","*",SP_NORTE!D62)</f>
        <v>*</v>
      </c>
      <c r="H51" s="149" t="str">
        <f>IF(SP_NORTE!F62="","*",SP_NORTE!F62)</f>
        <v>*</v>
      </c>
      <c r="I51" s="149" t="str">
        <f>IF(SP_NORTE!H62="","*",SP_NORTE!H62)</f>
        <v>*</v>
      </c>
      <c r="J51" s="149" t="str">
        <f>IF(SP_NORTE!I62="","*",SP_NORTE!I62)</f>
        <v>*</v>
      </c>
      <c r="K51" s="142" t="str">
        <f>IF(SP_NORTE!M62="","*",SP_NORTE!M62)</f>
        <v>-</v>
      </c>
      <c r="L51" s="142" t="str">
        <f>IF(SP_NORTE!N62="","*",SP_NORTE!N62)</f>
        <v>-</v>
      </c>
      <c r="M51" s="143" t="str">
        <f>IF(SP_NORTE!J62="","*",SP_NORTE!J62)</f>
        <v>*</v>
      </c>
      <c r="N51" s="148" t="str">
        <f>IF(SP_NORTE!K62="","*",SP_NORTE!K62)</f>
        <v>*</v>
      </c>
      <c r="O51" s="148" t="str">
        <f>IF(SP_NORTE!L62="","*",SP_NORTE!L62)</f>
        <v>*</v>
      </c>
      <c r="P51" s="147" t="str">
        <f>IF(SP_NORTE!O62="","*",SP_NORTE!O62)</f>
        <v>*</v>
      </c>
      <c r="Q51" s="147" t="str">
        <f>IF(SP_NORTE!P62="","*",SP_NORTE!P62)</f>
        <v>*</v>
      </c>
      <c r="R51" s="149" t="str">
        <f>IF(SP_NORTE!Q62="","*",CONCATENATE(SP_NORTE!Q62," ",SP_NORTE!R62))</f>
        <v>*</v>
      </c>
      <c r="S51" s="149" t="str">
        <f>IF(SP_NORTE!V62="","*",SP_NORTE!V62)</f>
        <v>*</v>
      </c>
      <c r="T51" s="149" t="str">
        <f>IF(SP_NORTE!W62="","*",SP_NORTE!W62)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IF(SP_NORTE!Y63="","*",SP_NORTE!Y63)</f>
        <v>*</v>
      </c>
      <c r="B52" s="150" t="str">
        <f>IF(SP_NORTE!X63="","*",SP_NORTE!X63)</f>
        <v>*</v>
      </c>
      <c r="C52" s="150" t="str">
        <f>IF(SP_NORTE!Z63="","*",SP_NORTE!Z63)</f>
        <v>*</v>
      </c>
      <c r="D52" s="142" t="str">
        <f>IF(SP_NORTE!S63="","*",SP_NORTE!S63)</f>
        <v>-</v>
      </c>
      <c r="E52" s="142" t="str">
        <f>IF(SP_NORTE!T63="","*",SP_NORTE!T63)</f>
        <v>-</v>
      </c>
      <c r="F52" s="149" t="str">
        <f>IF(SP_NORTE!B63="","*",SP_NORTE!B63)</f>
        <v>*</v>
      </c>
      <c r="G52" s="149" t="str">
        <f>IF(SP_NORTE!D63="","*",SP_NORTE!D63)</f>
        <v>*</v>
      </c>
      <c r="H52" s="149" t="str">
        <f>IF(SP_NORTE!F63="","*",SP_NORTE!F63)</f>
        <v>*</v>
      </c>
      <c r="I52" s="149" t="str">
        <f>IF(SP_NORTE!H63="","*",SP_NORTE!H63)</f>
        <v>*</v>
      </c>
      <c r="J52" s="149" t="str">
        <f>IF(SP_NORTE!I63="","*",SP_NORTE!I63)</f>
        <v>*</v>
      </c>
      <c r="K52" s="142" t="str">
        <f>IF(SP_NORTE!M63="","*",SP_NORTE!M63)</f>
        <v>-</v>
      </c>
      <c r="L52" s="142" t="str">
        <f>IF(SP_NORTE!N63="","*",SP_NORTE!N63)</f>
        <v>-</v>
      </c>
      <c r="M52" s="143" t="str">
        <f>IF(SP_NORTE!J63="","*",SP_NORTE!J63)</f>
        <v>*</v>
      </c>
      <c r="N52" s="148" t="str">
        <f>IF(SP_NORTE!K63="","*",SP_NORTE!K63)</f>
        <v>*</v>
      </c>
      <c r="O52" s="148" t="str">
        <f>IF(SP_NORTE!L63="","*",SP_NORTE!L63)</f>
        <v>*</v>
      </c>
      <c r="P52" s="147" t="str">
        <f>IF(SP_NORTE!O63="","*",SP_NORTE!O63)</f>
        <v>*</v>
      </c>
      <c r="Q52" s="147" t="str">
        <f>IF(SP_NORTE!P63="","*",SP_NORTE!P63)</f>
        <v>*</v>
      </c>
      <c r="R52" s="149" t="str">
        <f>IF(SP_NORTE!Q63="","*",CONCATENATE(SP_NORTE!Q63," ",SP_NORTE!R63))</f>
        <v>*</v>
      </c>
      <c r="S52" s="149" t="str">
        <f>IF(SP_NORTE!V63="","*",SP_NORTE!V63)</f>
        <v>*</v>
      </c>
      <c r="T52" s="149" t="str">
        <f>IF(SP_NORTE!W63="","*",SP_NORTE!W63)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IF(SP_NORTE!Y64="","*",SP_NORTE!Y64)</f>
        <v>*</v>
      </c>
      <c r="B53" s="150" t="str">
        <f>IF(SP_NORTE!X64="","*",SP_NORTE!X64)</f>
        <v>*</v>
      </c>
      <c r="C53" s="150" t="str">
        <f>IF(SP_NORTE!Z64="","*",SP_NORTE!Z64)</f>
        <v>*</v>
      </c>
      <c r="D53" s="142" t="str">
        <f>IF(SP_NORTE!S64="","*",SP_NORTE!S64)</f>
        <v>-</v>
      </c>
      <c r="E53" s="142" t="str">
        <f>IF(SP_NORTE!T64="","*",SP_NORTE!T64)</f>
        <v>-</v>
      </c>
      <c r="F53" s="149" t="str">
        <f>IF(SP_NORTE!B64="","*",SP_NORTE!B64)</f>
        <v>*</v>
      </c>
      <c r="G53" s="149" t="str">
        <f>IF(SP_NORTE!D64="","*",SP_NORTE!D64)</f>
        <v>*</v>
      </c>
      <c r="H53" s="149" t="str">
        <f>IF(SP_NORTE!F64="","*",SP_NORTE!F64)</f>
        <v>*</v>
      </c>
      <c r="I53" s="149" t="str">
        <f>IF(SP_NORTE!H64="","*",SP_NORTE!H64)</f>
        <v>*</v>
      </c>
      <c r="J53" s="149" t="str">
        <f>IF(SP_NORTE!I64="","*",SP_NORTE!I64)</f>
        <v>*</v>
      </c>
      <c r="K53" s="142" t="str">
        <f>IF(SP_NORTE!M64="","*",SP_NORTE!M64)</f>
        <v>-</v>
      </c>
      <c r="L53" s="142" t="str">
        <f>IF(SP_NORTE!N64="","*",SP_NORTE!N64)</f>
        <v>-</v>
      </c>
      <c r="M53" s="143" t="str">
        <f>IF(SP_NORTE!J64="","*",SP_NORTE!J64)</f>
        <v>*</v>
      </c>
      <c r="N53" s="148" t="str">
        <f>IF(SP_NORTE!K64="","*",SP_NORTE!K64)</f>
        <v>*</v>
      </c>
      <c r="O53" s="148" t="str">
        <f>IF(SP_NORTE!L64="","*",SP_NORTE!L64)</f>
        <v>*</v>
      </c>
      <c r="P53" s="147" t="str">
        <f>IF(SP_NORTE!O64="","*",SP_NORTE!O64)</f>
        <v>*</v>
      </c>
      <c r="Q53" s="147" t="str">
        <f>IF(SP_NORTE!P64="","*",SP_NORTE!P64)</f>
        <v>*</v>
      </c>
      <c r="R53" s="149" t="str">
        <f>IF(SP_NORTE!Q64="","*",CONCATENATE(SP_NORTE!Q64," ",SP_NORTE!R64))</f>
        <v>*</v>
      </c>
      <c r="S53" s="149" t="str">
        <f>IF(SP_NORTE!V64="","*",SP_NORTE!V64)</f>
        <v>*</v>
      </c>
      <c r="T53" s="149" t="str">
        <f>IF(SP_NORTE!W64="","*",SP_NORTE!W64)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IF(SP_NORTE!Y65="","*",SP_NORTE!Y65)</f>
        <v>*</v>
      </c>
      <c r="B54" s="150" t="str">
        <f>IF(SP_NORTE!X65="","*",SP_NORTE!X65)</f>
        <v>*</v>
      </c>
      <c r="C54" s="150" t="str">
        <f>IF(SP_NORTE!Z65="","*",SP_NORTE!Z65)</f>
        <v>*</v>
      </c>
      <c r="D54" s="142" t="str">
        <f>IF(SP_NORTE!S65="","*",SP_NORTE!S65)</f>
        <v>-</v>
      </c>
      <c r="E54" s="142" t="str">
        <f>IF(SP_NORTE!T65="","*",SP_NORTE!T65)</f>
        <v>-</v>
      </c>
      <c r="F54" s="149" t="str">
        <f>IF(SP_NORTE!B65="","*",SP_NORTE!B65)</f>
        <v>*</v>
      </c>
      <c r="G54" s="149" t="str">
        <f>IF(SP_NORTE!D65="","*",SP_NORTE!D65)</f>
        <v>*</v>
      </c>
      <c r="H54" s="149" t="str">
        <f>IF(SP_NORTE!F65="","*",SP_NORTE!F65)</f>
        <v>*</v>
      </c>
      <c r="I54" s="149" t="str">
        <f>IF(SP_NORTE!H65="","*",SP_NORTE!H65)</f>
        <v>*</v>
      </c>
      <c r="J54" s="149" t="str">
        <f>IF(SP_NORTE!I65="","*",SP_NORTE!I65)</f>
        <v>*</v>
      </c>
      <c r="K54" s="142" t="str">
        <f>IF(SP_NORTE!M65="","*",SP_NORTE!M65)</f>
        <v>-</v>
      </c>
      <c r="L54" s="142" t="str">
        <f>IF(SP_NORTE!N65="","*",SP_NORTE!N65)</f>
        <v>-</v>
      </c>
      <c r="M54" s="143" t="str">
        <f>IF(SP_NORTE!J65="","*",SP_NORTE!J65)</f>
        <v>*</v>
      </c>
      <c r="N54" s="148" t="str">
        <f>IF(SP_NORTE!K65="","*",SP_NORTE!K65)</f>
        <v>*</v>
      </c>
      <c r="O54" s="148" t="str">
        <f>IF(SP_NORTE!L65="","*",SP_NORTE!L65)</f>
        <v>*</v>
      </c>
      <c r="P54" s="147" t="str">
        <f>IF(SP_NORTE!O65="","*",SP_NORTE!O65)</f>
        <v>*</v>
      </c>
      <c r="Q54" s="147" t="str">
        <f>IF(SP_NORTE!P65="","*",SP_NORTE!P65)</f>
        <v>*</v>
      </c>
      <c r="R54" s="149" t="str">
        <f>IF(SP_NORTE!Q65="","*",CONCATENATE(SP_NORTE!Q65," ",SP_NORTE!R65))</f>
        <v>*</v>
      </c>
      <c r="S54" s="149" t="str">
        <f>IF(SP_NORTE!V65="","*",SP_NORTE!V65)</f>
        <v>*</v>
      </c>
      <c r="T54" s="149" t="str">
        <f>IF(SP_NORTE!W65="","*",SP_NORTE!W65)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IF(SP_NORTE!Y66="","*",SP_NORTE!Y66)</f>
        <v>*</v>
      </c>
      <c r="B55" s="150" t="str">
        <f>IF(SP_NORTE!X66="","*",SP_NORTE!X66)</f>
        <v>*</v>
      </c>
      <c r="C55" s="150" t="str">
        <f>IF(SP_NORTE!Z66="","*",SP_NORTE!Z66)</f>
        <v>*</v>
      </c>
      <c r="D55" s="142" t="str">
        <f>IF(SP_NORTE!S66="","*",SP_NORTE!S66)</f>
        <v>-</v>
      </c>
      <c r="E55" s="142" t="str">
        <f>IF(SP_NORTE!T66="","*",SP_NORTE!T66)</f>
        <v>-</v>
      </c>
      <c r="F55" s="149" t="str">
        <f>IF(SP_NORTE!B66="","*",SP_NORTE!B66)</f>
        <v>*</v>
      </c>
      <c r="G55" s="149" t="str">
        <f>IF(SP_NORTE!D66="","*",SP_NORTE!D66)</f>
        <v>*</v>
      </c>
      <c r="H55" s="149" t="str">
        <f>IF(SP_NORTE!F66="","*",SP_NORTE!F66)</f>
        <v>*</v>
      </c>
      <c r="I55" s="149" t="str">
        <f>IF(SP_NORTE!H66="","*",SP_NORTE!H66)</f>
        <v>*</v>
      </c>
      <c r="J55" s="149" t="str">
        <f>IF(SP_NORTE!I66="","*",SP_NORTE!I66)</f>
        <v>*</v>
      </c>
      <c r="K55" s="142" t="str">
        <f>IF(SP_NORTE!M66="","*",SP_NORTE!M66)</f>
        <v>-</v>
      </c>
      <c r="L55" s="142" t="str">
        <f>IF(SP_NORTE!N66="","*",SP_NORTE!N66)</f>
        <v>-</v>
      </c>
      <c r="M55" s="143" t="str">
        <f>IF(SP_NORTE!J66="","*",SP_NORTE!J66)</f>
        <v>*</v>
      </c>
      <c r="N55" s="148" t="str">
        <f>IF(SP_NORTE!K66="","*",SP_NORTE!K66)</f>
        <v>*</v>
      </c>
      <c r="O55" s="148" t="str">
        <f>IF(SP_NORTE!L66="","*",SP_NORTE!L66)</f>
        <v>*</v>
      </c>
      <c r="P55" s="147" t="str">
        <f>IF(SP_NORTE!O66="","*",SP_NORTE!O66)</f>
        <v>*</v>
      </c>
      <c r="Q55" s="147" t="str">
        <f>IF(SP_NORTE!P66="","*",SP_NORTE!P66)</f>
        <v>*</v>
      </c>
      <c r="R55" s="149" t="str">
        <f>IF(SP_NORTE!Q66="","*",CONCATENATE(SP_NORTE!Q66," ",SP_NORTE!R66))</f>
        <v>*</v>
      </c>
      <c r="S55" s="149" t="str">
        <f>IF(SP_NORTE!V66="","*",SP_NORTE!V66)</f>
        <v>*</v>
      </c>
      <c r="T55" s="149" t="str">
        <f>IF(SP_NORTE!W66="","*",SP_NORTE!W66)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1089</v>
      </c>
      <c r="D5" s="252"/>
      <c r="E5" s="252"/>
      <c r="F5" s="252"/>
      <c r="G5" s="252"/>
      <c r="H5" s="252"/>
      <c r="I5" s="252"/>
      <c r="J5" s="253"/>
      <c r="K5" s="254" t="s">
        <v>1090</v>
      </c>
      <c r="L5" s="255"/>
      <c r="M5" s="255"/>
      <c r="N5" s="255"/>
      <c r="O5" s="256" t="s">
        <v>1091</v>
      </c>
      <c r="P5" s="257"/>
    </row>
    <row r="6" spans="1:16" s="77" customFormat="1" ht="15" customHeight="1">
      <c r="A6" s="69" t="s">
        <v>1087</v>
      </c>
      <c r="B6" s="78" t="s">
        <v>1086</v>
      </c>
      <c r="C6" s="79" t="s">
        <v>940</v>
      </c>
      <c r="D6" s="80" t="s">
        <v>941</v>
      </c>
      <c r="E6" s="79" t="s">
        <v>1092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1093</v>
      </c>
      <c r="M6" s="83" t="s">
        <v>572</v>
      </c>
      <c r="N6" s="84" t="s">
        <v>935</v>
      </c>
      <c r="O6" s="162" t="s">
        <v>978</v>
      </c>
      <c r="P6" s="136" t="s">
        <v>1094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0.125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>
        <f>IF(SP_NORTE!B40="","*",SP_NORTE!B40)</f>
        <v>46056</v>
      </c>
      <c r="B34" s="86" t="str">
        <f>IF(SP_NORTE!X40="","*",SP_NORTE!X40)</f>
        <v>Oportunidade</v>
      </c>
      <c r="C34" s="86" t="str">
        <f>IF(SP_NORTE!S40="","*",SP_NORTE!S40)</f>
        <v>SP NORTE</v>
      </c>
      <c r="D34" s="86" t="str">
        <f>IF(SP_NORTE!T40="","*",SP_NORTE!T40)</f>
        <v>ZCZ-ZTI</v>
      </c>
      <c r="E34" s="86" t="str">
        <f>IF(SP_NORTE!D40="","*",SP_NORTE!D40)</f>
        <v>W92</v>
      </c>
      <c r="F34" s="86" t="str">
        <f>IF(SP_NORTE!H40="","*",SP_NORTE!H40)</f>
        <v>ZAR2</v>
      </c>
      <c r="G34" s="86" t="str">
        <f>IF(SP_NORTE!M40="","*",SP_NORTE!M40)</f>
        <v>ZTO-ZDZ</v>
      </c>
      <c r="H34" s="119">
        <f>IF(SP_NORTE!K40="","*",SP_NORTE!K40)</f>
        <v>18</v>
      </c>
      <c r="I34" s="116">
        <f>IF(SP_NORTE!O40="","*",SP_NORTE!O40)</f>
        <v>0.375</v>
      </c>
      <c r="J34" s="116">
        <f>IF(SP_NORTE!P40="","*",SP_NORTE!P40)</f>
        <v>0.125</v>
      </c>
      <c r="K34" s="86" t="str">
        <f>IF(SP_NORTE!AK40="","*",SP_NORTE!AK40)</f>
        <v>ZAR2</v>
      </c>
      <c r="L34" s="86" t="str">
        <f>IF(SP_NORTE!AM40="","*",SP_NORTE!AM40)</f>
        <v>ZTO-ZDZ</v>
      </c>
      <c r="M34" s="86">
        <f>IF(SP_NORTE!AP40="","*",SP_NORTE!AP40)</f>
        <v>18</v>
      </c>
      <c r="N34" s="86" t="str">
        <f>IF(SP_NORTE!AM40="","*",SP_NORTE!AM40)</f>
        <v>ZTO-ZDZ</v>
      </c>
      <c r="O34" s="113" t="str">
        <f>IF(SP_NORTE!BH40="","*",SP_NORTE!BH40)</f>
        <v>*</v>
      </c>
      <c r="P34" s="151" t="str">
        <f>IF($A$2=1,IF(SP_NORTE!BJ40="","*",SP_NORTE!BJ40),IF(SP_NORTE!BK40="","*",SP_NORTE!BK40))</f>
        <v>*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SUL</v>
      </c>
      <c r="D36" s="86" t="str">
        <f>IF(SP_NORTE!T43="","*",SP_NORTE!T43)</f>
        <v>ZBV-ZRX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ZRX</v>
      </c>
      <c r="H36" s="119">
        <f>IF(SP_NORTE!K43="","*",SP_NORTE!K43)</f>
        <v>131.19999999999999</v>
      </c>
      <c r="I36" s="116">
        <f>IF(SP_NORTE!O43="","*",SP_NORTE!O43)</f>
        <v>0.375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ZRX</v>
      </c>
      <c r="M36" s="86">
        <f>IF(SP_NORTE!AP43="","*",SP_NORTE!AP43)</f>
        <v>131.19999999999999</v>
      </c>
      <c r="N36" s="86" t="str">
        <f>IF(SP_NORTE!AM43="","*",SP_NORTE!AM43)</f>
        <v>ZRX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1095</v>
      </c>
      <c r="C2" s="124" t="s">
        <v>925</v>
      </c>
      <c r="D2" s="79" t="s">
        <v>927</v>
      </c>
      <c r="E2" s="79" t="s">
        <v>1096</v>
      </c>
      <c r="F2" s="102" t="s">
        <v>1097</v>
      </c>
      <c r="G2" s="79" t="s">
        <v>1098</v>
      </c>
      <c r="H2" s="79" t="s">
        <v>1099</v>
      </c>
      <c r="I2" s="79" t="s">
        <v>1100</v>
      </c>
      <c r="J2" s="79" t="s">
        <v>1101</v>
      </c>
      <c r="K2" s="81" t="s">
        <v>1102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str">
        <f>IF(SP_NORTE!Y40="","*",SP_NORTE!Y40)</f>
        <v>*</v>
      </c>
      <c r="C30" s="98">
        <f>IF(SP_NORTE!B40="","*",SP_NORTE!B40)</f>
        <v>46056</v>
      </c>
      <c r="D30" s="97" t="str">
        <f>IF(SP_NORTE!D40="","*",SP_NORTE!D40)</f>
        <v>W92</v>
      </c>
      <c r="E30" s="97" t="str">
        <f>IF(SP_NORTE!H40="","*",SP_NORTE!H40)</f>
        <v>ZAR2</v>
      </c>
      <c r="F30" s="103" t="str">
        <f>IF(SP_NORTE!M40="","*",SP_NORTE!M40)</f>
        <v>ZTO-ZDZ</v>
      </c>
      <c r="G30" s="98" t="str">
        <f>IF(SP_NORTE!I40="","*",SP_NORTE!I40)</f>
        <v>ZAR2</v>
      </c>
      <c r="H30" s="98" t="str">
        <f>IF(SP_NORTE!AB40="","*",SP_NORTE!AB40)</f>
        <v>FIXO + ESCALA</v>
      </c>
      <c r="I30" s="98" t="str">
        <f>IF(SP_NORTE!AC40="","*",SP_NORTE!AC40)</f>
        <v>AGD ACIONAMENTO PCM</v>
      </c>
      <c r="J30" s="99" t="str">
        <f>IF(SP_NORTE!AA40="","*",SP_NORTE!AA40)</f>
        <v xml:space="preserve">Jose Carlo + 1 Escala </v>
      </c>
      <c r="K30" s="100">
        <f>IF(SP_NORTE!AD40="","*",SP_NORTE!AD40)</f>
        <v>0.29166666666666669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*</v>
      </c>
      <c r="I31" s="98" t="str">
        <f>IF(SP_NORTE!AC42="","*",SP_NORTE!AC42)</f>
        <v>*</v>
      </c>
      <c r="J31" s="99" t="str">
        <f>IF(SP_NORTE!AA42="","*",SP_NORTE!AA42)</f>
        <v>*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ZRX</v>
      </c>
      <c r="G32" s="98" t="str">
        <f>IF(SP_NORTE!I43="","*",SP_NORTE!I43)</f>
        <v>ZIQ2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2026-02-02T15:20:52Z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