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534" documentId="8_{B6337239-1A00-434D-AAD0-422EA1FEB5AE}" xr6:coauthVersionLast="47" xr6:coauthVersionMax="47" xr10:uidLastSave="{D091174C-9872-4D34-A7EB-801E81D66574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5" hidden="1">'CONTROLE D+1'!$A$2:$O$3000</definedName>
    <definedName name="_xlnm._FilterDatabase" localSheetId="4" hidden="1">'CONTROLE D'!$A$6:$R$1000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3" i="1"/>
  <c r="BB423" i="1" s="1"/>
  <c r="AI425" i="1"/>
  <c r="BB425" i="1" s="1"/>
  <c r="AI429" i="1"/>
  <c r="BB429" i="1" s="1"/>
  <c r="AI434" i="1"/>
  <c r="BB434" i="1" s="1"/>
  <c r="AI441" i="1"/>
  <c r="BB441" i="1" s="1"/>
  <c r="AI444" i="1"/>
  <c r="BB444" i="1" s="1"/>
  <c r="AI450" i="1"/>
  <c r="BB450" i="1" s="1"/>
  <c r="AI452" i="1"/>
  <c r="BB452" i="1" s="1"/>
  <c r="AI461" i="1"/>
  <c r="BB461" i="1" s="1"/>
  <c r="AI462" i="1"/>
  <c r="BB462" i="1" s="1"/>
  <c r="AI471" i="1"/>
  <c r="BB471" i="1" s="1"/>
  <c r="AI474" i="1"/>
  <c r="BB474" i="1" s="1"/>
  <c r="AI479" i="1"/>
  <c r="BB479" i="1" s="1"/>
  <c r="AI483" i="1"/>
  <c r="BB483" i="1" s="1"/>
  <c r="AI488" i="1"/>
  <c r="BB488" i="1" s="1"/>
  <c r="AI489" i="1"/>
  <c r="BB489" i="1" s="1"/>
  <c r="AI495" i="1"/>
  <c r="BB495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R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R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R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R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R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R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R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R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R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AJ109" i="1" l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  <comment ref="O1004" authorId="0" shapeId="0" xr:uid="{1D8F0E56-3A03-4F90-8B8C-36C9BB3D20DF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<sst xmlns="http://schemas.openxmlformats.org/spreadsheetml/2006/main" count="5925" uniqueCount="1475">
  <si>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</si>
  <si>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</si>
  <si>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</si>
  <si>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</si>
  <si>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</si>
  <si>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</si>
  <si>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</si>
  <si>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</si>
  <si>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</si>
  <si>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</si>
  <si>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</si>
  <si>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</si>
  <si>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</si>
  <si>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</si>
  <si>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</si>
  <si>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</si>
  <si>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</si>
  <si>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</si>
  <si>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</si>
  <si>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</si>
  <si>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</si>
  <si>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</si>
  <si>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</si>
  <si>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</si>
  <si>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</si>
  <si>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</si>
  <si>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</si>
  <si>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</si>
  <si>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</si>
  <si>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</si>
  <si>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</si>
  <si>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</si>
  <si>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</si>
  <si>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</si>
  <si>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</si>
  <si>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</si>
  <si>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</si>
  <si>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</si>
  <si>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</si>
  <si>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</si>
  <si>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</si>
  <si>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</si>
  <si>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</si>
  <si>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</si>
  <si>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</si>
  <si>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</si>
  <si>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</si>
  <si>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</si>
  <si>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</si>
  <si>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</si>
  <si>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</si>
  <si>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</si>
  <si>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</si>
  <si>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</si>
  <si>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</si>
  <si>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</si>
  <si>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</si>
  <si>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</si>
  <si>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</si>
  <si>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</si>
  <si>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</si>
  <si>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</si>
  <si>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</si>
  <si>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</si>
  <si>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</si>
  <si>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</si>
  <si>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</si>
  <si>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</si>
  <si>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</si>
  <si>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</si>
  <si>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</si>
  <si>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</si>
  <si>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</si>
  <si>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</si>
  <si>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</si>
  <si>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</si>
  <si>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</si>
  <si>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</si>
  <si>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</si>
  <si>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</si>
  <si>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</si>
  <si>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</si>
  <si>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</si>
  <si>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</si>
  <si>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</si>
  <si>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</si>
  <si>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</si>
  <si>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</si>
  <si>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</si>
  <si>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</si>
  <si>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</si>
  <si>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</si>
  <si>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</si>
  <si>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</si>
  <si>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</si>
  <si>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</si>
  <si>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</si>
  <si>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</si>
  <si>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</si>
  <si>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</si>
  <si>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</si>
  <si>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</si>
  <si>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</si>
  <si>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</si>
  <si>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</si>
  <si>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</si>
  <si>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</si>
  <si>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</si>
  <si>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</si>
  <si>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</si>
  <si>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</si>
  <si>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</si>
  <si>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</si>
  <si>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</si>
  <si>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</si>
  <si>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</si>
  <si>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</si>
  <si>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</si>
  <si>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</si>
  <si>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</si>
  <si>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</si>
  <si>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</si>
  <si>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</si>
  <si>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</si>
  <si>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</si>
  <si>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</si>
  <si>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</si>
  <si>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</si>
  <si>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</si>
  <si>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</si>
  <si>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</si>
  <si>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</si>
  <si>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</si>
  <si>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</si>
  <si>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</si>
  <si>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</si>
  <si>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</si>
  <si>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</si>
  <si>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</si>
  <si>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</si>
  <si>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</si>
  <si>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</si>
  <si>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</si>
  <si>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</si>
  <si>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</si>
  <si>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</si>
  <si>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</si>
  <si>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</si>
  <si>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</si>
  <si>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</si>
  <si>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</si>
  <si>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</si>
  <si>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</si>
  <si>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</si>
  <si>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</si>
  <si>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</si>
  <si>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</si>
  <si>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</si>
  <si>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</si>
  <si>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</si>
  <si>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</si>
  <si>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</si>
  <si>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</si>
  <si>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</si>
  <si>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</si>
  <si>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</si>
  <si>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</si>
  <si>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</si>
  <si>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</si>
  <si>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</si>
  <si>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</si>
  <si>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</si>
  <si>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</si>
  <si>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</si>
  <si>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</si>
  <si>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</si>
  <si>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</si>
  <si>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</si>
  <si>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</si>
  <si>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</si>
  <si>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</si>
  <si>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</si>
  <si>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</si>
  <si>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</si>
  <si>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</si>
  <si>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</si>
  <si>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</si>
  <si>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</si>
  <si>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</si>
  <si>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</si>
  <si>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</si>
  <si>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</si>
  <si>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</si>
  <si>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</si>
  <si>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</si>
  <si>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</si>
  <si>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</si>
  <si>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</si>
  <si>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</si>
  <si>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</si>
  <si>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</si>
  <si>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</si>
  <si>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</si>
  <si>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</si>
  <si>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</si>
  <si>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</si>
  <si>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</si>
  <si>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</si>
  <si>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</si>
  <si>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</si>
  <si>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</si>
  <si>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</si>
  <si>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</si>
  <si>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</si>
  <si>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</si>
  <si>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</si>
  <si>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</si>
  <si>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</si>
  <si>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</si>
  <si>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</si>
  <si>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</si>
  <si>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</si>
  <si>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</si>
  <si>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</si>
  <si>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</si>
  <si>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</si>
  <si>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</si>
  <si>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</si>
  <si>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</si>
  <si>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</si>
  <si>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</si>
  <si>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</si>
  <si>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</si>
  <si>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</si>
  <si>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</si>
  <si>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</si>
  <si>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</si>
  <si>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</si>
  <si>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</si>
  <si>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</si>
  <si>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</si>
  <si>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</si>
  <si>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</si>
  <si>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</si>
  <si>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</si>
  <si>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</si>
  <si>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</si>
  <si>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</si>
  <si>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</si>
  <si>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</si>
  <si>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</si>
  <si>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</si>
  <si>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</si>
  <si>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</si>
  <si>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</si>
  <si>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</si>
  <si>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</si>
  <si>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</si>
  <si>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</si>
  <si>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</si>
  <si>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</si>
  <si>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</si>
  <si>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</si>
  <si>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</si>
  <si>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</si>
  <si>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</si>
  <si>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</si>
  <si>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</si>
  <si>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</si>
  <si>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</si>
  <si>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</si>
  <si>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</si>
  <si>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</si>
  <si>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</si>
  <si>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</si>
  <si>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</si>
  <si>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</si>
  <si>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</si>
  <si>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</si>
  <si>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</si>
  <si>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</si>
  <si>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</si>
  <si>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</si>
  <si>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</si>
  <si>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</si>
  <si>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</si>
  <si>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</si>
  <si>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</si>
  <si>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</si>
  <si>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</si>
  <si>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</si>
  <si>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</si>
  <si>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</si>
  <si>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</si>
  <si>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</si>
  <si>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</si>
  <si>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</si>
  <si>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</si>
  <si>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</si>
  <si>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</si>
  <si>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</si>
  <si>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</si>
  <si>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</si>
  <si>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</si>
  <si>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</si>
  <si>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</si>
  <si>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</si>
  <si>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</si>
  <si>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</si>
  <si>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</si>
  <si>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</si>
  <si>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</si>
  <si>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</si>
  <si>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</si>
  <si>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</si>
  <si>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</si>
  <si>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</si>
  <si>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</si>
  <si>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</si>
  <si>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</si>
  <si>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</si>
  <si>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</si>
  <si>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</si>
  <si>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</si>
  <si>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</si>
  <si>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</si>
  <si>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</si>
  <si>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</si>
  <si>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</si>
  <si>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</si>
  <si>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</si>
  <si>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</si>
  <si>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</si>
  <si>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</si>
  <si>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</si>
  <si>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</si>
  <si>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</si>
  <si>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</si>
  <si>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</si>
  <si>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</si>
  <si>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</si>
  <si>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</si>
  <si>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</si>
  <si>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</si>
  <si>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</si>
  <si>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</si>
  <si>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</si>
  <si>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</si>
  <si>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</si>
  <si>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</si>
  <si>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</si>
  <si>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</si>
  <si>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</si>
  <si>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</si>
  <si>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</si>
  <si>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</si>
  <si>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</si>
  <si>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</si>
  <si>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</si>
  <si>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</si>
  <si>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</si>
  <si>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</si>
  <si>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</si>
  <si>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</si>
  <si>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</si>
  <si>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</si>
  <si>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</si>
  <si>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</si>
  <si>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</si>
  <si>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</si>
  <si>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</si>
  <si>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</si>
  <si>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</si>
  <si>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</si>
  <si>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</si>
  <si>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</si>
  <si>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</si>
  <si>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</si>
  <si>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</si>
  <si>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</si>
  <si>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</si>
  <si>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</si>
  <si>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</si>
  <si>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</si>
  <si>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</si>
  <si>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</si>
  <si>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</si>
  <si>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</si>
  <si>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</si>
  <si>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</si>
  <si>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</si>
  <si>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</si>
  <si>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</si>
  <si>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</si>
  <si>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</si>
  <si>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</si>
  <si>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</si>
  <si>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</si>
  <si>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</si>
  <si>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</si>
  <si>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</si>
  <si>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</si>
  <si>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</si>
  <si>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</si>
  <si>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</si>
  <si>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</si>
  <si>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</si>
  <si>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</si>
  <si>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</si>
  <si>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</si>
  <si>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</si>
  <si>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</si>
  <si>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</si>
  <si>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</si>
  <si>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</si>
  <si>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</si>
  <si>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</si>
  <si>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</si>
  <si>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</si>
  <si>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</si>
  <si>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</si>
  <si>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</si>
  <si>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</si>
  <si>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</si>
  <si>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</si>
  <si>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</si>
  <si>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</si>
  <si>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</si>
  <si>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</si>
  <si>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</si>
  <si>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</si>
  <si>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</si>
  <si>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</si>
  <si>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</si>
  <si>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</si>
  <si>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</si>
  <si>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</si>
  <si>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</si>
  <si>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</si>
  <si>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</si>
  <si>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</si>
  <si>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</si>
  <si>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</si>
  <si>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</si>
  <si>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</si>
  <si>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</si>
  <si>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</si>
  <si>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</si>
  <si>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</si>
  <si>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</si>
  <si>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</si>
  <si>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</si>
  <si>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</si>
  <si>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</si>
  <si>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</si>
  <si>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</si>
  <si>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</si>
  <si>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</si>
  <si>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</si>
  <si>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</si>
  <si>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</si>
  <si>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</si>
  <si>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</si>
  <si>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</si>
  <si>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</si>
  <si>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</si>
  <si>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</si>
  <si>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</si>
  <si>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</si>
  <si>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</si>
  <si>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</si>
  <si>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</si>
  <si>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</si>
  <si>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</si>
  <si>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</si>
  <si>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</si>
  <si>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</si>
  <si>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</si>
  <si>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</si>
  <si>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</si>
  <si>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</si>
  <si>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</si>
  <si>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</si>
  <si>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</si>
  <si>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</si>
  <si>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</si>
  <si>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</si>
  <si>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</si>
  <si>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</si>
  <si>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</si>
  <si>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</si>
  <si>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</si>
  <si>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</si>
  <si>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</si>
  <si>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</si>
  <si>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</si>
  <si>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</si>
  <si>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</si>
  <si>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</si>
  <si>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</si>
  <si>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</si>
  <si>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</si>
  <si>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</si>
  <si>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</si>
  <si>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</si>
  <si>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</si>
  <si>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</si>
  <si>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</si>
  <si>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</si>
  <si>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</si>
  <si>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</si>
  <si>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</si>
  <si>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</si>
  <si>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</si>
  <si>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</si>
  <si>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</si>
  <si>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</si>
  <si>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</si>
  <si>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</si>
  <si>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</si>
  <si>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</si>
  <si>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</si>
  <si>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</si>
  <si>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</si>
  <si>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</si>
  <si>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</si>
  <si>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</si>
  <si>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</si>
  <si>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</si>
  <si>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</si>
  <si>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</si>
  <si>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</si>
  <si>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</si>
  <si>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</si>
  <si>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</si>
  <si>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</si>
  <si>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</si>
  <si>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</si>
  <si>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</si>
  <si>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</si>
  <si>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</si>
  <si>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</si>
  <si>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</si>
  <si>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</si>
  <si>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</si>
  <si>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</si>
  <si>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</si>
  <si>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</si>
  <si>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</si>
  <si>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</si>
  <si>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</si>
  <si>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</si>
  <si>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</si>
  <si>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</si>
  <si>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</si>
  <si>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</si>
  <si>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</si>
  <si>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</si>
  <si>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</si>
  <si>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</si>
  <si>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</si>
  <si>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</si>
  <si>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</si>
  <si>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</si>
  <si>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</si>
  <si>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</si>
  <si>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</si>
  <si>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</si>
  <si>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</si>
  <si>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</si>
  <si>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</si>
  <si>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</si>
  <si>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</si>
  <si>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</si>
  <si>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</si>
  <si>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</si>
  <si>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</si>
  <si>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</si>
  <si>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</si>
  <si>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</si>
  <si>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</si>
  <si>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</si>
  <si>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</si>
  <si>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</si>
  <si>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</si>
  <si>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</si>
  <si>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</si>
  <si>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</si>
  <si>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</si>
  <si>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</si>
  <si>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</si>
  <si>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</si>
  <si>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</si>
  <si>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</si>
  <si>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</si>
  <si>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</si>
  <si>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</si>
  <si>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</si>
  <si>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</si>
  <si>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</si>
  <si>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</si>
  <si>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</si>
  <si>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</si>
  <si>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</si>
  <si>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</si>
  <si>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</si>
  <si>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</si>
  <si>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</si>
  <si>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</si>
  <si>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</si>
  <si>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</si>
  <si>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</si>
  <si>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</si>
  <si>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</si>
  <si>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</si>
  <si>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</si>
  <si>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</si>
  <si>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</si>
  <si>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</si>
  <si>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</si>
  <si>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</si>
  <si>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</si>
  <si>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</si>
  <si>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</si>
  <si>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</si>
  <si>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</si>
  <si>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</si>
  <si>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</si>
  <si>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</si>
  <si>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</si>
  <si>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</si>
  <si>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</si>
  <si>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</si>
  <si>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</si>
  <si>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</si>
  <si>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</si>
  <si>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</si>
  <si>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</si>
  <si>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</si>
  <si>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</si>
  <si>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</si>
  <si>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</si>
  <si>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</si>
  <si>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</si>
  <si>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</si>
  <si>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</si>
  <si>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</si>
  <si>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</si>
  <si>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</si>
  <si>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</si>
  <si>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</si>
  <si>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</si>
  <si>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</si>
  <si>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</si>
  <si>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</si>
  <si>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</si>
  <si>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</si>
  <si>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</si>
  <si>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</si>
  <si>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</si>
  <si>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</si>
  <si>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</si>
  <si>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</si>
  <si>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</si>
  <si>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</si>
  <si>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</si>
  <si>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</si>
  <si>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</si>
  <si>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</si>
  <si>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</si>
  <si>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</si>
  <si>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</si>
  <si>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</si>
  <si>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</si>
  <si>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</si>
  <si>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</si>
  <si>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</si>
  <si>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</si>
  <si>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</si>
  <si>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</si>
  <si>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</si>
  <si>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</si>
  <si>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</si>
  <si>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</si>
  <si>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</si>
  <si>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</si>
  <si>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</si>
  <si>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</si>
  <si>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</si>
  <si>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</si>
  <si>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</si>
  <si>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</si>
  <si>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</si>
  <si>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</si>
  <si>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</si>
  <si>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</si>
  <si>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</si>
  <si>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</si>
  <si>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</si>
  <si>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</si>
  <si>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</si>
  <si>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</si>
  <si>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</si>
  <si>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</si>
  <si>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</si>
  <si>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</si>
  <si>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</si>
  <si>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</si>
  <si>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</si>
  <si>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</si>
  <si>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</si>
  <si>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</si>
  <si>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</si>
  <si>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</si>
  <si>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</si>
  <si>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</si>
  <si>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</si>
  <si>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</si>
  <si>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</si>
  <si>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</si>
  <si>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</si>
  <si>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</si>
  <si>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</si>
  <si>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</si>
  <si>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</si>
  <si>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</si>
  <si>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</si>
  <si>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</si>
  <si>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</si>
  <si>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</si>
  <si>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</si>
  <si>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</si>
  <si>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</si>
  <si>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</si>
  <si>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</si>
  <si>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</si>
  <si>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</si>
  <si>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</si>
  <si>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</si>
  <si>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</si>
  <si>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</si>
  <si>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</si>
  <si>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</si>
  <si>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</si>
  <si>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</si>
  <si>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</si>
  <si>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</si>
  <si>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</si>
  <si>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</si>
  <si>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</si>
  <si>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</si>
  <si>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</si>
  <si>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</si>
  <si>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</si>
  <si>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</si>
  <si>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</si>
  <si>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</si>
  <si>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</si>
  <si>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</si>
  <si>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</si>
  <si>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</si>
  <si>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</si>
  <si>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</si>
  <si>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</si>
  <si>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</si>
  <si>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</si>
  <si>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</si>
  <si>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</si>
  <si>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</si>
  <si>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</si>
  <si>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</si>
  <si>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</si>
  <si>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</si>
  <si>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</si>
  <si>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</si>
  <si>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</si>
  <si>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</si>
  <si>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</si>
  <si>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</si>
  <si>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</si>
  <si>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</si>
  <si>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</si>
  <si>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</si>
  <si>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</si>
  <si>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</si>
  <si>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</si>
  <si>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</si>
  <si>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</si>
  <si>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</si>
  <si>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</si>
  <si>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</si>
  <si>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</si>
  <si>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</si>
  <si>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</si>
  <si>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</si>
  <si>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</si>
  <si>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</si>
  <si>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</si>
  <si>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</si>
  <si>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</si>
  <si>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</si>
  <si>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</si>
  <si>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</si>
  <si>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</si>
  <si>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</si>
  <si>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</si>
  <si>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</si>
  <si>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</si>
  <si>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</si>
  <si>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</si>
  <si>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</si>
  <si>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</si>
  <si>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</si>
  <si>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</si>
  <si>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</si>
  <si>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</si>
  <si>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</si>
  <si>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</si>
  <si>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</si>
  <si>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</si>
  <si>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</si>
  <si>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</si>
  <si>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</si>
  <si>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</si>
  <si>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</si>
  <si>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</si>
  <si>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</si>
  <si>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</si>
  <si>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</si>
  <si>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</si>
  <si>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</si>
  <si>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</si>
  <si>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</si>
  <si>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</si>
  <si>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</si>
  <si>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</si>
  <si>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</si>
  <si>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</si>
  <si>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</si>
  <si>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</si>
  <si>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</si>
  <si>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</si>
  <si>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</si>
  <si>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</si>
  <si>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</si>
  <si>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</si>
  <si>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</si>
  <si>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</si>
  <si>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</si>
  <si>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</si>
  <si>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</si>
  <si>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</si>
  <si>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</si>
  <si>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</si>
  <si>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</si>
  <si>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</si>
  <si>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</si>
  <si>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</si>
  <si>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</si>
  <si>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</si>
  <si>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</si>
  <si>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</si>
  <si>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</si>
  <si>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</si>
  <si>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</si>
  <si>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</si>
  <si>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</si>
  <si>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</si>
  <si>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</si>
  <si>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</si>
  <si>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</si>
  <si>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</si>
  <si>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</si>
  <si>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</si>
  <si>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</si>
  <si>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</si>
  <si>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</si>
  <si>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</si>
  <si>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</si>
  <si>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</si>
  <si>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</si>
  <si>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</si>
  <si>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</si>
  <si>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</si>
  <si>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</si>
  <si>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</si>
  <si>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</si>
  <si>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</si>
  <si>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</si>
  <si>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</si>
  <si>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</si>
  <si>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</si>
  <si>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</si>
  <si>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</si>
  <si>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</si>
  <si>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</si>
  <si>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</si>
  <si>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</si>
  <si>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</si>
  <si>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</si>
  <si>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</si>
  <si>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</si>
  <si>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</si>
  <si>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</si>
  <si>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</si>
  <si>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</si>
  <si>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</si>
  <si>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</si>
  <si>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</si>
  <si>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</si>
  <si>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</si>
  <si>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</si>
  <si>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</si>
  <si>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</si>
  <si>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</si>
  <si>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</si>
  <si>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</si>
  <si>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</si>
  <si>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</si>
  <si>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</si>
  <si>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</si>
  <si>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</si>
  <si>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</si>
  <si>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</si>
  <si>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</si>
  <si>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</si>
  <si>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</si>
  <si>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</si>
  <si>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</si>
  <si>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</si>
  <si>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</si>
  <si>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</si>
  <si>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</si>
  <si>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</si>
  <si>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</si>
  <si>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</si>
  <si>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</si>
  <si>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</si>
  <si>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</si>
  <si>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</si>
  <si>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</si>
  <si>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</si>
  <si>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</si>
  <si>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</si>
  <si>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</si>
  <si>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</si>
  <si>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</si>
  <si>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</si>
  <si>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</si>
  <si>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</si>
  <si>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</si>
  <si>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</si>
  <si>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</si>
  <si>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</si>
  <si>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</si>
  <si>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</si>
  <si>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</si>
  <si>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</si>
  <si>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</si>
  <si>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</si>
  <si>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</si>
  <si>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</si>
  <si>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</si>
  <si>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</si>
  <si>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</si>
  <si>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</si>
  <si>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</si>
  <si>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</si>
  <si>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</si>
  <si>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</si>
  <si>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</si>
  <si>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</si>
  <si>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</si>
  <si>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</si>
  <si>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</si>
  <si>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</si>
  <si>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</si>
  <si>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</si>
  <si>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</si>
  <si>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</si>
  <si>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</si>
  <si>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</si>
  <si>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</si>
  <si>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</si>
  <si>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</si>
  <si>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</si>
  <si>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</si>
  <si>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</si>
  <si>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</si>
  <si>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</si>
  <si>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</si>
  <si>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</si>
  <si>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</si>
  <si>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</si>
  <si>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</si>
  <si>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</si>
  <si>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</si>
  <si>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</si>
  <si>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</si>
  <si>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</si>
  <si>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</si>
  <si>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</si>
  <si>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</si>
  <si>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</si>
  <si>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</si>
  <si>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</si>
  <si>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</si>
  <si>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</si>
  <si>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</si>
  <si>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</si>
  <si>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</si>
  <si>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</si>
  <si>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</si>
  <si>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</si>
  <si>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</si>
  <si>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</si>
  <si>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</si>
  <si>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</si>
  <si>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</si>
  <si>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</si>
  <si>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</si>
  <si>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</si>
  <si>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</si>
  <si>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</si>
  <si>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</si>
  <si>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</si>
  <si>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</si>
  <si>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</si>
  <si>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</si>
  <si>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</si>
  <si>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</si>
  <si>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</si>
  <si>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</si>
  <si>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</si>
  <si>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</si>
  <si>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</si>
  <si>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</si>
  <si>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</si>
  <si>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</si>
  <si>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</si>
  <si>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</si>
  <si>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</si>
  <si>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</si>
  <si>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</si>
  <si>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</si>
  <si>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</si>
  <si>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</si>
  <si>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</si>
  <si>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</si>
  <si>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</si>
  <si>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</si>
  <si>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</si>
  <si>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</si>
  <si>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</si>
  <si>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</si>
  <si>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</si>
  <si>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</si>
  <si>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</si>
  <si>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</si>
  <si>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</si>
  <si>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</si>
  <si>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</si>
  <si>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</si>
  <si>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</si>
  <si>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</si>
  <si>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</si>
  <si>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</si>
  <si>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</si>
  <si>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</si>
  <si>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</si>
  <si>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</si>
  <si>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</si>
  <si>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</si>
  <si>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</si>
  <si>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</si>
  <si>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</si>
  <si>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</si>
  <si>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</si>
  <si>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</si>
  <si>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</si>
  <si>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</si>
  <si>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</si>
  <si>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</si>
  <si>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</si>
  <si>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</si>
  <si>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</si>
  <si>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</si>
  <si>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</si>
  <si>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</si>
  <si>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</si>
  <si>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</si>
  <si>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</si>
  <si>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</si>
  <si>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</si>
  <si>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</si>
  <si>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</si>
  <si>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</si>
  <si>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</si>
  <si>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</si>
  <si>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</si>
  <si>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</si>
  <si>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</si>
  <si>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</si>
  <si>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</si>
  <si>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</si>
  <si>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</si>
  <si>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</si>
  <si>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</si>
  <si>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</si>
  <si>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</si>
  <si>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</si>
  <si>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</si>
  <si>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</si>
  <si>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</si>
  <si>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</si>
  <si>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</si>
  <si>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</si>
  <si>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</si>
  <si>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</si>
  <si>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</si>
  <si>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</si>
  <si>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</si>
  <si>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</si>
  <si>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</si>
  <si>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</si>
  <si>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</si>
  <si>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</si>
  <si>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</si>
  <si>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</si>
  <si>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</si>
  <si>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</si>
  <si>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</si>
  <si>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</si>
  <si>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</si>
  <si>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</si>
  <si>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</si>
  <si>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</si>
  <si>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</si>
  <si>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</si>
  <si>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</si>
  <si>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</si>
  <si>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</si>
  <si>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</si>
  <si>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</si>
  <si>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</si>
  <si>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</si>
  <si>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</si>
  <si>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</si>
  <si>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</si>
  <si>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</si>
  <si>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</si>
  <si>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</si>
  <si>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</si>
  <si>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</si>
  <si>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</si>
  <si>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</si>
  <si>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</si>
  <si>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</si>
  <si>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</si>
  <si>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</si>
  <si>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</si>
  <si>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</si>
  <si>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</si>
  <si>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</si>
  <si>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</si>
  <si>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</si>
  <si>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</si>
  <si>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</si>
  <si>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</si>
  <si>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</si>
  <si>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</si>
  <si>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</si>
  <si>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</si>
  <si>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</si>
  <si>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</si>
  <si>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</si>
  <si>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</si>
  <si>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</si>
  <si>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</si>
  <si>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</si>
  <si>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</si>
  <si>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</si>
  <si>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</si>
  <si>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</si>
  <si>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</si>
  <si>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</si>
  <si>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</si>
  <si>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</si>
  <si>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</si>
  <si>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</si>
  <si>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</si>
  <si>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</si>
  <si>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</si>
  <si>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</si>
  <si>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</si>
  <si>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</si>
  <si>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</si>
  <si>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</si>
  <si>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</si>
  <si>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</si>
  <si>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</si>
  <si>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</si>
  <si>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</si>
  <si>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</si>
  <si>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</si>
  <si>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</si>
  <si>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</si>
  <si>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</si>
  <si>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</si>
  <si>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</si>
  <si>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</si>
  <si>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</si>
  <si>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</si>
  <si>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</si>
  <si>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</si>
  <si>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</si>
  <si>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</si>
  <si>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</si>
  <si>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</si>
  <si>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</si>
  <si>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</si>
  <si>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</si>
  <si>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</si>
  <si>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</si>
  <si>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</si>
  <si>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</si>
  <si>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</si>
  <si>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</si>
  <si>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</si>
  <si>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</si>
  <si>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</si>
  <si>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</si>
  <si>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</si>
  <si>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</si>
  <si>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</si>
  <si>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</si>
  <si>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</si>
  <si>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</si>
  <si>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</si>
  <si>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</si>
  <si>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</si>
  <si>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</si>
  <si>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</si>
  <si>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</si>
  <si>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</si>
  <si>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</si>
  <si>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</si>
  <si>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</si>
  <si>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</si>
  <si>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</si>
  <si>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</si>
  <si>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</si>
  <si>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</si>
  <si>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</si>
  <si>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</si>
  <si>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</si>
  <si>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</si>
  <si>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</si>
  <si>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</si>
  <si>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</si>
  <si>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</si>
  <si>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</si>
  <si>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</si>
  <si>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</si>
  <si>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</si>
  <si>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</si>
  <si>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</si>
  <si>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</si>
  <si>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</si>
  <si>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</si>
  <si>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</si>
  <si>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</si>
  <si>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</si>
  <si>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</si>
  <si>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</si>
  <si>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</si>
  <si>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</si>
  <si>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</si>
  <si>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</si>
  <si>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</si>
  <si>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</si>
  <si>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</si>
  <si>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</si>
  <si>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</si>
  <si>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</si>
  <si>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</si>
  <si>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</si>
  <si>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</si>
  <si>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</si>
  <si>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</si>
  <si>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</si>
  <si>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</si>
  <si>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</si>
  <si>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</si>
  <si>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</si>
  <si>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</si>
  <si>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</si>
  <si>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</si>
  <si>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</si>
  <si>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</si>
  <si>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</si>
  <si>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</si>
  <si>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</si>
  <si>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</si>
  <si>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</si>
  <si>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</si>
  <si>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</si>
  <si>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</si>
  <si>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</si>
  <si>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</si>
  <si>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</si>
  <si>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</si>
  <si>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</si>
  <si>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</si>
  <si>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</si>
  <si>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</si>
  <si>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</si>
  <si>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</si>
  <si>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</si>
  <si>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</si>
  <si>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</si>
  <si>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</si>
  <si>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</si>
  <si>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</si>
  <si>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</si>
  <si>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</si>
  <si>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</si>
  <si>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</si>
  <si>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</si>
  <si>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</si>
  <si>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</si>
  <si>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</si>
  <si>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</si>
  <si>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</si>
  <si>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</si>
  <si>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</si>
  <si>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</si>
  <si>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</si>
  <si>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</si>
  <si>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</si>
  <si>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</si>
  <si>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</si>
  <si>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</si>
  <si>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</si>
  <si>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</si>
  <si>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</si>
  <si>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</si>
  <si>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</si>
  <si>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</si>
  <si>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</si>
  <si>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</si>
  <si>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</si>
  <si>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</si>
  <si>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</si>
  <si>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</si>
  <si>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</si>
  <si>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</si>
  <si>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</si>
  <si>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</si>
  <si>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</si>
  <si>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</si>
  <si>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</si>
  <si>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</si>
  <si>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</si>
  <si>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</si>
  <si>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</si>
  <si>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</si>
  <si>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</si>
  <si>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</si>
  <si>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</si>
  <si>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</si>
  <si>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</si>
  <si>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</si>
  <si>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</si>
  <si>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</si>
  <si>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</si>
  <si>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</si>
  <si>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</si>
  <si>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</si>
  <si>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</si>
  <si>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</si>
  <si>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</si>
  <si>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</si>
  <si>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</si>
  <si>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</si>
  <si>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</si>
  <si>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</si>
  <si>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</si>
  <si>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</si>
  <si>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</si>
  <si>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</si>
  <si>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</si>
  <si>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</si>
  <si>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</si>
  <si>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</si>
  <si>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</si>
  <si>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</si>
  <si>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</si>
  <si>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</si>
  <si>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</si>
  <si>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</si>
  <si>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</si>
  <si>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</si>
  <si>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</si>
  <si>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</si>
  <si>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</si>
  <si>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</si>
  <si>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</si>
  <si>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</si>
  <si>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</si>
  <si>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</si>
  <si>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</si>
  <si>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</si>
  <si>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</si>
  <si>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</si>
  <si>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</si>
  <si>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</si>
  <si>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</si>
  <si>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</si>
  <si>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</si>
  <si>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</si>
  <si>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</si>
  <si>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</si>
  <si>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</si>
  <si>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</si>
  <si>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</si>
  <si>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</si>
  <si>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</si>
  <si>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</si>
  <si>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</si>
  <si>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</si>
  <si>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</si>
  <si>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</si>
  <si>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</si>
  <si>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</si>
  <si>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</si>
  <si>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</si>
  <si>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</si>
  <si>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</si>
  <si>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</si>
  <si>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</si>
  <si>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</si>
  <si>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</si>
  <si>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 xml:space="preserve">Realizando o recolhimento de dormentes/ Sem infor. produção 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</si>
  <si>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</si>
  <si>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</si>
  <si>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</si>
  <si>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</si>
  <si>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</si>
  <si>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</si>
  <si>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</si>
  <si>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 xml:space="preserve">Descarga de pedra </t>
  </si>
  <si>
    <t>TQI-2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</si>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</sst>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20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1" fontId="25" fillId="29" borderId="2" xfId="0" applyNumberFormat="1" applyFont="1" applyFill="1" applyBorder="1" applyAlignment="1">
      <alignment horizontal="left" vertical="center" indent="3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89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88"/>
    <tableColumn id="8" xr3:uid="{69D5AC3B-4F64-4F8F-AD2A-0AD158918DDD}" name="CORRELATO" dataDxfId="58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86" dataDxfId="585" headerRowBorderDxfId="583" tableBorderDxfId="584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82"/>
    <tableColumn id="2" xr3:uid="{9E43233E-7748-4A18-BD5C-D467FDF5017A}" name="Coordenação Cod" dataDxfId="581"/>
    <tableColumn id="11" xr3:uid="{FD8283FB-AAA5-4439-BBB5-16F2C616F05C}" name="Coordenação" dataDxfId="580"/>
    <tableColumn id="3" xr3:uid="{233C0146-C13B-48F7-8302-BFD40A668E71}" name="Gerência" dataDxfId="579"/>
    <tableColumn id="4" xr3:uid="{FA8E26C9-C7A0-4153-984D-07BC3F448870}" name="SUB" dataDxfId="578"/>
    <tableColumn id="5" xr3:uid="{670CAAC7-5604-4ED8-A835-267C41306B57}" name="KM Inicio" dataDxfId="577"/>
    <tableColumn id="6" xr3:uid="{503331F6-B322-4EA9-9C5E-881831CF446A}" name="KM Fim" dataDxfId="576"/>
    <tableColumn id="7" xr3:uid="{431695A4-A142-4A1D-976E-66DB088ADEF7}" name="Trecho" dataDxfId="575"/>
    <tableColumn id="8" xr3:uid="{3A197E61-EA0C-4C39-8479-8489B8B7595A}" name="SB" dataDxfId="574"/>
    <tableColumn id="9" xr3:uid="{9A9C9E13-3B2B-4320-BE1B-6526B0C780E6}" name="NOME SUB" dataDxfId="573"/>
    <tableColumn id="10" xr3:uid="{7620F8D3-C19C-4362-A6E4-DE62B4CB9A90}" name="Trecho Coordenação" dataDxfId="572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>
    <filterColumn colId="1">
      <filters>
        <dateGroupItem year="2025" month="10" day="9" dateTimeGrouping="day"/>
      </filters>
    </filterColumn>
  </autoFilter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L92" activePane="bottomRight" state="frozen"/>
      <selection pane="bottomRight" activeCell="N107" sqref="N107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9" t="s">
        <v>1126</v>
      </c>
      <c r="AJ1" s="290"/>
      <c r="AK1" s="290"/>
      <c r="AL1" s="290"/>
      <c r="AM1" s="290"/>
      <c r="AN1" s="290"/>
      <c r="AO1" s="290"/>
      <c r="AP1" s="290"/>
      <c r="AQ1" s="290"/>
      <c r="AR1" s="290"/>
      <c r="AS1" s="290"/>
      <c r="AT1" s="290"/>
      <c r="AU1" s="290"/>
      <c r="AV1" s="290"/>
      <c r="AW1" s="290"/>
      <c r="AX1" s="290"/>
      <c r="AY1" s="290"/>
      <c r="AZ1" s="290"/>
      <c r="BA1" s="290"/>
      <c r="BB1" s="290"/>
      <c r="BC1" s="290"/>
      <c r="BD1" s="290"/>
      <c r="BE1" s="290"/>
      <c r="BF1" s="291"/>
      <c r="BG1" s="3"/>
      <c r="BH1" s="292" t="s">
        <v>1127</v>
      </c>
      <c r="BI1" s="293"/>
      <c r="BJ1" s="294"/>
      <c r="BK1" s="295"/>
      <c r="BL1" s="57"/>
      <c r="BM1" s="286" t="s">
        <v>1128</v>
      </c>
      <c r="BN1" s="287"/>
      <c r="BO1" s="287"/>
      <c r="BP1" s="287"/>
      <c r="BQ1" s="287"/>
      <c r="BR1" s="287"/>
      <c r="BS1" s="288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9" t="s">
        <v>1129</v>
      </c>
      <c r="AJ2" s="290"/>
      <c r="AK2" s="290"/>
      <c r="AL2" s="290"/>
      <c r="AM2" s="290"/>
      <c r="AN2" s="290"/>
      <c r="AO2" s="290"/>
      <c r="AP2" s="290"/>
      <c r="AQ2" s="291"/>
      <c r="AR2" s="4"/>
      <c r="AS2" s="289" t="s">
        <v>1132</v>
      </c>
      <c r="AT2" s="290"/>
      <c r="AU2" s="290"/>
      <c r="AV2" s="290"/>
      <c r="AW2" s="290"/>
      <c r="AX2" s="290"/>
      <c r="AY2" s="291"/>
      <c r="AZ2" s="4"/>
      <c r="BA2" s="283" t="s">
        <v>1133</v>
      </c>
      <c r="BB2" s="285"/>
      <c r="BC2" s="289" t="s">
        <v>1130</v>
      </c>
      <c r="BD2" s="290"/>
      <c r="BE2" s="290"/>
      <c r="BF2" s="291"/>
      <c r="BG2" s="3"/>
      <c r="BH2" s="296"/>
      <c r="BI2" s="297"/>
      <c r="BJ2" s="298"/>
      <c r="BK2" s="299"/>
      <c r="BL2" s="57"/>
      <c r="BM2" s="300"/>
      <c r="BN2" s="301"/>
      <c r="BO2" s="301"/>
      <c r="BP2" s="301"/>
      <c r="BQ2" s="301"/>
      <c r="BR2" s="301"/>
      <c r="BS2" s="302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3" t="s">
        <v>1134</v>
      </c>
      <c r="AJ3" s="285"/>
      <c r="AK3" s="283" t="s">
        <v>1135</v>
      </c>
      <c r="AL3" s="284"/>
      <c r="AM3" s="284"/>
      <c r="AN3" s="284"/>
      <c r="AO3" s="284"/>
      <c r="AP3" s="284"/>
      <c r="AQ3" s="285"/>
      <c r="AR3" s="71"/>
      <c r="AS3" s="305" t="s">
        <v>1141</v>
      </c>
      <c r="AT3" s="306"/>
      <c r="AU3" s="305" t="s">
        <v>1142</v>
      </c>
      <c r="AV3" s="306"/>
      <c r="AW3" s="305" t="s">
        <v>1143</v>
      </c>
      <c r="AX3" s="306"/>
      <c r="AY3" s="71" t="s">
        <v>1144</v>
      </c>
      <c r="AZ3" s="71"/>
      <c r="BA3" s="303"/>
      <c r="BB3" s="304"/>
      <c r="BC3" s="283" t="s">
        <v>1137</v>
      </c>
      <c r="BD3" s="284"/>
      <c r="BE3" s="284"/>
      <c r="BF3" s="285"/>
      <c r="BG3" s="70"/>
      <c r="BH3" s="296"/>
      <c r="BI3" s="297"/>
      <c r="BJ3" s="298"/>
      <c r="BK3" s="299"/>
      <c r="BL3" s="57"/>
      <c r="BM3" s="286" t="s">
        <v>1145</v>
      </c>
      <c r="BN3" s="287"/>
      <c r="BO3" s="287"/>
      <c r="BP3" s="288"/>
      <c r="BQ3" s="286" t="s">
        <v>161</v>
      </c>
      <c r="BR3" s="287"/>
      <c r="BS3" s="288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hidden="1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 hidden="1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 hidden="1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 hidden="1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 hidden="1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 hidden="1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 hidden="1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 hidden="1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 hidden="1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 hidden="1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 hidden="1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 hidden="1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 hidden="1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 hidden="1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 hidden="1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 hidden="1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 hidden="1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 hidden="1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 hidden="1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 hidden="1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 hidden="1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 hidden="1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 hidden="1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 hidden="1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 hidden="1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 hidden="1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 hidden="1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 hidden="1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 hidden="1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 hidden="1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 hidden="1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 hidden="1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 hidden="1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 hidden="1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2594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2.5431372549019606</v>
      </c>
      <c r="BT39" s="280" t="str">
        <f t="shared" si="0"/>
        <v>OKOK</v>
      </c>
    </row>
    <row r="40" spans="1:72" hidden="1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 hidden="1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 hidden="1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 hidden="1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 hidden="1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 hidden="1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 hidden="1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 hidden="1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 hidden="1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 hidden="1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 hidden="1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 hidden="1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 hidden="1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 hidden="1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 hidden="1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 hidden="1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 hidden="1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 hidden="1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1128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Produção</v>
      </c>
      <c r="BR57" s="25">
        <f>IF(OR(B57="",F57=""),"*",AY57/P57)</f>
        <v>1</v>
      </c>
      <c r="BS57" s="25">
        <f>IF(OR(B57="",F57=""),"*",BA57/Q57)</f>
        <v>0.73725490196078436</v>
      </c>
      <c r="BT57" s="280" t="str">
        <f t="shared" si="0"/>
        <v>MecanizaçãoOperação</v>
      </c>
    </row>
    <row r="58" spans="1:72" hidden="1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 hidden="1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 hidden="1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 hidden="1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 hidden="1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 hidden="1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 hidden="1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 hidden="1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 hidden="1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 hidden="1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 hidden="1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 hidden="1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 hidden="1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 hidden="1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 hidden="1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 hidden="1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 hidden="1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 hidden="1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 hidden="1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 hidden="1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 hidden="1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 hidden="1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 hidden="1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 hidden="1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 hidden="1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 hidden="1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 hidden="1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 hidden="1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 hidden="1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 hidden="1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 hidden="1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 hidden="1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 hidden="1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 hidden="1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187</v>
      </c>
      <c r="G91" s="10" t="str">
        <f>IF(D91="","*",VLOOKUP(F91,BS_ATIVIDADE[#All],3,FALSE))</f>
        <v>PEDRA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VAGÕES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PDM - PEDRA - DESCARGA</v>
      </c>
      <c r="AJ91" s="10" t="str">
        <f>IF(D91="","*",VLOOKUP(AI91,BS_ATIVIDADE[#All],3,FALSE))</f>
        <v>PEDRA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/>
      <c r="AS91" s="46"/>
      <c r="AT91" s="46"/>
      <c r="AU91" s="46"/>
      <c r="AV91" s="46"/>
      <c r="AW91" s="46"/>
      <c r="AX91" s="46"/>
      <c r="AY91" s="13">
        <f>IF(D91="","*",IFERROR(IF(ISODD(COUNT(AS91:AX91)),"ERRO",SUM((AT91-AS91),(AV91-AU91),(AX91-AW91))),"ERRO"))</f>
        <v>0</v>
      </c>
      <c r="AZ91" s="17"/>
      <c r="BA91" s="79"/>
      <c r="BB91" s="11" t="str">
        <f>IFERROR(_xlfn.XLOOKUP(AI91, BS_ATIVIDADE[ATIVIDADE],BS_ATIVIDADE[UNIDADE] ), "*")</f>
        <v>VAGÕES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1411</v>
      </c>
      <c r="BL91" s="22"/>
      <c r="BM91" s="20"/>
      <c r="BN91" s="20"/>
      <c r="BO91" s="183"/>
      <c r="BP91" s="24"/>
      <c r="BQ91" s="14" t="str">
        <f>IF(AND(BR91&lt;1,BS91&lt;1),"Produção e Intervalo",IF(BR91&lt;1,"Intervalo",IF(BS91&lt;1,"Produção","Aderente")))</f>
        <v>Produção e Intervalo</v>
      </c>
      <c r="BR91" s="25">
        <f>IF(OR(B91="",F91=""),"*",AY91/P91)</f>
        <v>0</v>
      </c>
      <c r="BS91" s="25">
        <f>IF(OR(B91="",F91=""),"*",BA91/Q91)</f>
        <v>0</v>
      </c>
      <c r="BT91" s="280" t="str">
        <f t="shared" si="1"/>
        <v/>
      </c>
    </row>
    <row r="92" spans="1:72" hidden="1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 hidden="1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/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 hidden="1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11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-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/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 hidden="1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hidden="1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 hidden="1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 hidden="1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 hidden="1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/>
      <c r="AU99" s="46"/>
      <c r="AV99" s="46"/>
      <c r="AW99" s="46"/>
      <c r="AX99" s="46"/>
      <c r="AY99" s="13" t="str">
        <f>IF(D99="","*",IFERROR(IF(ISODD(COUNT(AS99:AX99)),"ERRO",SUM((AT99-AS99),(AV99-AU99),(AX99-AW99))),"ERRO"))</f>
        <v>ERRO</v>
      </c>
      <c r="AZ99" s="17"/>
      <c r="BA99" s="79"/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/>
      <c r="BN99" s="20"/>
      <c r="BO99" s="183"/>
      <c r="BP99" s="24"/>
      <c r="BQ99" s="14" t="e">
        <f>IF(AND(BR99&lt;1,BS99&lt;1),"Produção e Intervalo",IF(BR99&lt;1,"Intervalo",IF(BS99&lt;1,"Produção","Aderente")))</f>
        <v>#VALUE!</v>
      </c>
      <c r="BR99" s="25" t="e">
        <f>IF(OR(B99="",F99=""),"*",AY99/P99)</f>
        <v>#VALUE!</v>
      </c>
      <c r="BS99" s="25">
        <f>IF(OR(B99="",F99=""),"*",BA99/Q99)</f>
        <v>0</v>
      </c>
      <c r="BT99" s="280" t="str">
        <f t="shared" si="1"/>
        <v/>
      </c>
    </row>
    <row r="100" spans="1:72" hidden="1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/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 hidden="1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 hidden="1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 hidden="1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/>
      <c r="Z104" s="174" t="s">
        <v>360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/>
      <c r="BI104" s="23"/>
      <c r="BJ104" s="23"/>
      <c r="BK104" s="23"/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/>
      <c r="Z105" s="174" t="s">
        <v>355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/>
      <c r="BI105" s="23"/>
      <c r="BJ105" s="23"/>
      <c r="BK105" s="23"/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354</v>
      </c>
      <c r="Y106" s="174"/>
      <c r="Z106" s="174" t="s">
        <v>359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/>
      <c r="BI106" s="23"/>
      <c r="BJ106" s="23"/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/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/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/>
      <c r="BI107" s="23"/>
      <c r="BJ107" s="23"/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/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/>
      <c r="AS108" s="46"/>
      <c r="AT108" s="46"/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/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/>
      <c r="BI108" s="23"/>
      <c r="BJ108" s="23"/>
      <c r="BK108" s="23"/>
      <c r="BL108" s="22"/>
      <c r="BM108" s="20"/>
      <c r="BN108" s="20"/>
      <c r="BO108" s="183"/>
      <c r="BP108" s="24"/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/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1451</v>
      </c>
      <c r="X109" s="256" t="s">
        <v>354</v>
      </c>
      <c r="Y109" s="174"/>
      <c r="Z109" s="174" t="s">
        <v>355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/>
      <c r="AS109" s="46"/>
      <c r="AT109" s="46"/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/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/>
      <c r="BI109" s="23"/>
      <c r="BJ109" s="23"/>
      <c r="BK109" s="23"/>
      <c r="BL109" s="22"/>
      <c r="BM109" s="20"/>
      <c r="BN109" s="20"/>
      <c r="BO109" s="183"/>
      <c r="BP109" s="24"/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/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1452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/>
      <c r="Z110" s="174" t="s">
        <v>359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/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/>
      <c r="BI110" s="23"/>
      <c r="BJ110" s="23"/>
      <c r="BK110" s="23"/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1453</v>
      </c>
      <c r="W111" s="197" t="s">
        <v>1251</v>
      </c>
      <c r="X111" s="59" t="s">
        <v>354</v>
      </c>
      <c r="Y111" s="174"/>
      <c r="Z111" s="174" t="s">
        <v>355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/>
      <c r="BI111" s="23"/>
      <c r="BJ111" s="23"/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1454</v>
      </c>
      <c r="X112" s="59" t="s">
        <v>354</v>
      </c>
      <c r="Y112" s="174"/>
      <c r="Z112" s="174" t="s">
        <v>359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/>
      <c r="BI112" s="23"/>
      <c r="BJ112" s="23"/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 hidden="1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 hidden="1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 hidden="1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 hidden="1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 hidden="1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 hidden="1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 hidden="1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 hidden="1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 hidden="1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 hidden="1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 hidden="1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 hidden="1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 hidden="1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 hidden="1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 hidden="1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 hidden="1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 hidden="1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 hidden="1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 hidden="1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 hidden="1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 hidden="1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 hidden="1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 hidden="1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 hidden="1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 hidden="1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 hidden="1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 hidden="1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 hidden="1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 hidden="1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 hidden="1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 hidden="1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 hidden="1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 hidden="1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hidden="1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 hidden="1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 hidden="1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 hidden="1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 hidden="1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 hidden="1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 hidden="1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 hidden="1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 hidden="1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 hidden="1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 hidden="1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 hidden="1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 hidden="1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 hidden="1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 hidden="1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 hidden="1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 hidden="1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 hidden="1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 hidden="1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 hidden="1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 hidden="1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 hidden="1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 hidden="1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 hidden="1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 hidden="1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 hidden="1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 hidden="1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 hidden="1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 hidden="1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 hidden="1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 hidden="1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 hidden="1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 hidden="1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 hidden="1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 hidden="1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 hidden="1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 hidden="1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 hidden="1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 hidden="1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 hidden="1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 hidden="1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 hidden="1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 hidden="1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 hidden="1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 hidden="1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 hidden="1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 hidden="1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 hidden="1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 hidden="1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 hidden="1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 hidden="1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 hidden="1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 hidden="1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 hidden="1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 hidden="1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 hidden="1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 hidden="1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 hidden="1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 hidden="1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 hidden="1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 hidden="1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 hidden="1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 hidden="1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 hidden="1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 hidden="1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 hidden="1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 hidden="1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 hidden="1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 hidden="1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 hidden="1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 hidden="1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 hidden="1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 hidden="1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 hidden="1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 hidden="1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 hidden="1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 hidden="1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 hidden="1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 hidden="1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 hidden="1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 hidden="1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 hidden="1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 hidden="1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 hidden="1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 hidden="1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 hidden="1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 hidden="1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 hidden="1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 hidden="1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 hidden="1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 hidden="1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 hidden="1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 hidden="1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 hidden="1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 hidden="1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 hidden="1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 hidden="1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 hidden="1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 hidden="1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 hidden="1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 hidden="1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 hidden="1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 hidden="1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 hidden="1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 hidden="1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 hidden="1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 hidden="1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 hidden="1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 hidden="1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 hidden="1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 hidden="1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 hidden="1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 hidden="1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 hidden="1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 hidden="1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 hidden="1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 hidden="1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 hidden="1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 hidden="1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 hidden="1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 hidden="1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 hidden="1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 hidden="1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 hidden="1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 hidden="1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 hidden="1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 hidden="1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 hidden="1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 hidden="1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 hidden="1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 hidden="1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 hidden="1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 hidden="1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 hidden="1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 hidden="1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 hidden="1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 hidden="1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 hidden="1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 hidden="1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 hidden="1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 hidden="1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 hidden="1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 hidden="1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 hidden="1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 hidden="1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 hidden="1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 hidden="1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 hidden="1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 hidden="1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 hidden="1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 hidden="1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 hidden="1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 hidden="1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 hidden="1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 hidden="1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 hidden="1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 hidden="1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 hidden="1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 hidden="1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hidden="1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 hidden="1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 hidden="1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 hidden="1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 hidden="1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 hidden="1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 hidden="1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 hidden="1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 hidden="1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 hidden="1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 hidden="1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 hidden="1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 hidden="1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 hidden="1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 hidden="1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 hidden="1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 hidden="1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 hidden="1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 hidden="1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 hidden="1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 hidden="1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 hidden="1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 hidden="1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 hidden="1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 hidden="1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 hidden="1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 hidden="1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 hidden="1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 hidden="1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 hidden="1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 hidden="1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 hidden="1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 hidden="1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 hidden="1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 hidden="1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 hidden="1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 hidden="1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 hidden="1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 hidden="1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 hidden="1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 hidden="1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 hidden="1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 hidden="1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 hidden="1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 hidden="1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 hidden="1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 hidden="1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 hidden="1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 hidden="1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 hidden="1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 hidden="1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 hidden="1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 hidden="1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 hidden="1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 hidden="1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 hidden="1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 hidden="1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 hidden="1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 hidden="1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 hidden="1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 hidden="1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 hidden="1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 hidden="1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 hidden="1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 hidden="1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 hidden="1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 hidden="1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hidden="1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 hidden="1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 hidden="1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 hidden="1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 hidden="1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 hidden="1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 hidden="1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 hidden="1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 hidden="1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 hidden="1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 hidden="1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 hidden="1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 hidden="1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 hidden="1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 hidden="1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 hidden="1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 hidden="1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 hidden="1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 hidden="1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 hidden="1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 hidden="1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 hidden="1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 hidden="1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 hidden="1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 hidden="1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 hidden="1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 hidden="1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 hidden="1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 hidden="1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 hidden="1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 hidden="1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 hidden="1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 hidden="1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 hidden="1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 hidden="1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 hidden="1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 hidden="1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 hidden="1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 hidden="1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 hidden="1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 hidden="1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 hidden="1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 hidden="1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 hidden="1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 hidden="1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 hidden="1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 hidden="1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 hidden="1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 hidden="1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 hidden="1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 hidden="1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 hidden="1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 hidden="1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 hidden="1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 hidden="1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 hidden="1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 hidden="1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 hidden="1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 hidden="1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 hidden="1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 hidden="1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 hidden="1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 hidden="1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 hidden="1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 hidden="1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 hidden="1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 hidden="1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 hidden="1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 hidden="1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 hidden="1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 hidden="1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 hidden="1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 hidden="1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 hidden="1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 hidden="1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 hidden="1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 hidden="1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 hidden="1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 hidden="1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 hidden="1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 hidden="1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 hidden="1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 hidden="1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 hidden="1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 hidden="1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 hidden="1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 hidden="1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 hidden="1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 hidden="1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 hidden="1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 hidden="1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 hidden="1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 hidden="1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 hidden="1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 hidden="1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 hidden="1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 hidden="1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 hidden="1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 hidden="1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 hidden="1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 hidden="1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 hidden="1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 hidden="1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 hidden="1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 hidden="1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 hidden="1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 hidden="1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 hidden="1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 hidden="1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 hidden="1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 hidden="1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 hidden="1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 hidden="1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 hidden="1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 hidden="1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 hidden="1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 hidden="1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 hidden="1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 hidden="1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 hidden="1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 hidden="1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 hidden="1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 hidden="1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 hidden="1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 hidden="1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 hidden="1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 hidden="1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 hidden="1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 hidden="1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 hidden="1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 hidden="1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 hidden="1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 hidden="1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 hidden="1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 hidden="1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 hidden="1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 hidden="1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 hidden="1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 hidden="1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 hidden="1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 hidden="1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 hidden="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 hidden="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 hidden="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 hidden="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 hidden="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 hidden="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 hidden="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 hidden="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 hidden="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 hidden="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 hidden="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 hidden="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 hidden="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 hidden="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 hidden="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 hidden="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 hidden="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 hidden="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 hidden="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 hidden="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 hidden="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Y109 V110:Y110 V112:Y414 Y111 V107:Y108 Y106 V101:Y105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X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71" priority="2223" operator="equal">
      <formula>"ERRO"</formula>
    </cfRule>
  </conditionalFormatting>
  <conditionalFormatting sqref="X4 Y1:Z5 Y456:Y531 Y415:Z455">
    <cfRule type="cellIs" dxfId="570" priority="2212" operator="equal">
      <formula>"OPORTUNIDADE"</formula>
    </cfRule>
  </conditionalFormatting>
  <conditionalFormatting sqref="AZ6:AZ503">
    <cfRule type="expression" dxfId="569" priority="2207">
      <formula>$BU6=1</formula>
    </cfRule>
  </conditionalFormatting>
  <conditionalFormatting sqref="BQ6:BQ533">
    <cfRule type="cellIs" dxfId="568" priority="2218" operator="equal">
      <formula>"Produção e Intervalo"</formula>
    </cfRule>
    <cfRule type="cellIs" dxfId="567" priority="2219" operator="equal">
      <formula>"Aderente"</formula>
    </cfRule>
    <cfRule type="cellIs" dxfId="566" priority="2220" operator="equal">
      <formula>"Intervalo"</formula>
    </cfRule>
    <cfRule type="cellIs" dxfId="565" priority="2221" operator="equal">
      <formula>"Produção"</formula>
    </cfRule>
    <cfRule type="cellIs" dxfId="564" priority="2222" operator="equal">
      <formula>"ERRO"</formula>
    </cfRule>
  </conditionalFormatting>
  <conditionalFormatting sqref="BR6:BS533">
    <cfRule type="cellIs" dxfId="563" priority="2200" operator="equal">
      <formula>"*"</formula>
    </cfRule>
    <cfRule type="cellIs" dxfId="562" priority="2201" operator="greaterThanOrEqual">
      <formula>1</formula>
    </cfRule>
    <cfRule type="cellIs" dxfId="561" priority="2202" operator="lessThan">
      <formula>1</formula>
    </cfRule>
  </conditionalFormatting>
  <conditionalFormatting sqref="X456:X503 Y456:Y531 Y415:Z455">
    <cfRule type="cellIs" dxfId="560" priority="2148" operator="equal">
      <formula>"NÃO"</formula>
    </cfRule>
    <cfRule type="cellIs" dxfId="559" priority="2149" operator="equal">
      <formula>"SIM"</formula>
    </cfRule>
  </conditionalFormatting>
  <conditionalFormatting sqref="X456:X503">
    <cfRule type="cellIs" dxfId="558" priority="2147" operator="equal">
      <formula>"OPORTUNIDADE"</formula>
    </cfRule>
  </conditionalFormatting>
  <conditionalFormatting sqref="Z456:Z503">
    <cfRule type="cellIs" dxfId="557" priority="2145" operator="equal">
      <formula>"NÃO"</formula>
    </cfRule>
    <cfRule type="cellIs" dxfId="556" priority="2146" operator="equal">
      <formula>"SIM"</formula>
    </cfRule>
  </conditionalFormatting>
  <conditionalFormatting sqref="Z456:Z503">
    <cfRule type="cellIs" dxfId="555" priority="2144" operator="equal">
      <formula>"OPORTUNIDADE"</formula>
    </cfRule>
  </conditionalFormatting>
  <conditionalFormatting sqref="Y1048575:Y1048576">
    <cfRule type="cellIs" dxfId="554" priority="2029" operator="equal">
      <formula>"OPORTUNIDADE"</formula>
    </cfRule>
  </conditionalFormatting>
  <conditionalFormatting sqref="Y1048575:Y1048576">
    <cfRule type="cellIs" dxfId="553" priority="2027" operator="equal">
      <formula>"NÃO"</formula>
    </cfRule>
    <cfRule type="cellIs" dxfId="552" priority="2028" operator="equal">
      <formula>"SIM"</formula>
    </cfRule>
  </conditionalFormatting>
  <conditionalFormatting sqref="Z504:Z529">
    <cfRule type="cellIs" dxfId="551" priority="1764" operator="equal">
      <formula>"OPORTUNIDADE"</formula>
    </cfRule>
  </conditionalFormatting>
  <conditionalFormatting sqref="Z504:Z529">
    <cfRule type="cellIs" dxfId="550" priority="1762" operator="equal">
      <formula>"NÃO"</formula>
    </cfRule>
    <cfRule type="cellIs" dxfId="549" priority="1763" operator="equal">
      <formula>"SIM"</formula>
    </cfRule>
  </conditionalFormatting>
  <conditionalFormatting sqref="X530">
    <cfRule type="cellIs" dxfId="548" priority="1750" operator="equal">
      <formula>"NÃO"</formula>
    </cfRule>
    <cfRule type="cellIs" dxfId="547" priority="1751" operator="equal">
      <formula>"SIM"</formula>
    </cfRule>
  </conditionalFormatting>
  <conditionalFormatting sqref="X530">
    <cfRule type="cellIs" dxfId="546" priority="1749" operator="equal">
      <formula>"OPORTUNIDADE"</formula>
    </cfRule>
  </conditionalFormatting>
  <conditionalFormatting sqref="Z530">
    <cfRule type="cellIs" dxfId="545" priority="1747" operator="equal">
      <formula>"NÃO"</formula>
    </cfRule>
    <cfRule type="cellIs" dxfId="544" priority="1748" operator="equal">
      <formula>"SIM"</formula>
    </cfRule>
  </conditionalFormatting>
  <conditionalFormatting sqref="Z530">
    <cfRule type="cellIs" dxfId="543" priority="1746" operator="equal">
      <formula>"OPORTUNIDADE"</formula>
    </cfRule>
  </conditionalFormatting>
  <conditionalFormatting sqref="BI530">
    <cfRule type="iconSet" priority="1755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56">
      <iconSet showValue="0">
        <cfvo type="percent" val="0"/>
        <cfvo type="num" val="1"/>
        <cfvo type="num" val="1" gte="0"/>
      </iconSet>
    </cfRule>
    <cfRule type="iconSet" priority="1757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58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42" priority="2366">
      <formula>$BU473=1</formula>
    </cfRule>
  </conditionalFormatting>
  <conditionalFormatting sqref="Y17:Z18 Z26 Y30:Z32 Y46:Z46 Z39 Z52:Z55 Z57 Z59 Y67:Z67 Y61:Z63 Z66 Y74:Z74 Z73:Z74 Y70:Z70 Y76:Z92 Z93:Z95 Z97:Z100 Y93:Y100 Y109:Z110 Y112:Z414 Y101:Z105">
    <cfRule type="cellIs" dxfId="541" priority="934" operator="equal">
      <formula>"OPORTUNIDADE"</formula>
    </cfRule>
  </conditionalFormatting>
  <conditionalFormatting sqref="Y17:Z18 Z26 Y30:Z32 Y46:Z46 Z39 Z52:Z55 Z57 Z59 Y67:Z67 Y61:Z63 Z66 Y74:Z74 Z73:Z74 Y70:Z70 Y76:Z92 Z93:Z95 Z97:Z100 Y93:Y100 Y109:Z110 Y112:Z414 Y101:Z105">
    <cfRule type="cellIs" dxfId="540" priority="932" operator="equal">
      <formula>"NÃO"</formula>
    </cfRule>
    <cfRule type="cellIs" dxfId="539" priority="933" operator="equal">
      <formula>"SIM"</formula>
    </cfRule>
  </conditionalFormatting>
  <conditionalFormatting sqref="BK7:BK9 BK11:BK17 BK23 BK25:BK26 BK28:BK32 BK40 BK34 BK51:BK56 BK43:BK49 BK58:BK63 BK68 BK70:BK72 BK87:BK90 BK74:BK77 BK82:BK85 BK99:BK414 BK95:BK97">
    <cfRule type="iconSet" priority="915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87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89">
      <iconSet showValue="0">
        <cfvo type="percent" val="0"/>
        <cfvo type="num" val="1"/>
        <cfvo type="num" val="1" gte="0"/>
      </iconSet>
    </cfRule>
    <cfRule type="iconSet" priority="2490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38" priority="2526">
      <formula>$BU478=1</formula>
    </cfRule>
  </conditionalFormatting>
  <conditionalFormatting sqref="BI504:BI529">
    <cfRule type="iconSet" priority="2527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29">
      <iconSet showValue="0">
        <cfvo type="percent" val="0"/>
        <cfvo type="num" val="1"/>
        <cfvo type="num" val="1" gte="0"/>
      </iconSet>
    </cfRule>
    <cfRule type="iconSet" priority="2530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33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35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37" priority="705" operator="equal">
      <formula>"OPORTUNIDADE"</formula>
    </cfRule>
  </conditionalFormatting>
  <conditionalFormatting sqref="Y6:Z16">
    <cfRule type="cellIs" dxfId="536" priority="703" operator="equal">
      <formula>"NÃO"</formula>
    </cfRule>
    <cfRule type="cellIs" dxfId="535" priority="704" operator="equal">
      <formula>"SIM"</formula>
    </cfRule>
  </conditionalFormatting>
  <conditionalFormatting sqref="BJ6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01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34" priority="700" operator="equal">
      <formula>"OPORTUNIDADE"</formula>
    </cfRule>
  </conditionalFormatting>
  <conditionalFormatting sqref="Z23">
    <cfRule type="cellIs" dxfId="533" priority="698" operator="equal">
      <formula>"NÃO"</formula>
    </cfRule>
    <cfRule type="cellIs" dxfId="532" priority="699" operator="equal">
      <formula>"SIM"</formula>
    </cfRule>
  </conditionalFormatting>
  <conditionalFormatting sqref="Z20:Z21">
    <cfRule type="cellIs" dxfId="531" priority="694" operator="equal">
      <formula>"OPORTUNIDADE"</formula>
    </cfRule>
  </conditionalFormatting>
  <conditionalFormatting sqref="Z20:Z21">
    <cfRule type="cellIs" dxfId="530" priority="692" operator="equal">
      <formula>"NÃO"</formula>
    </cfRule>
    <cfRule type="cellIs" dxfId="529" priority="693" operator="equal">
      <formula>"SIM"</formula>
    </cfRule>
  </conditionalFormatting>
  <conditionalFormatting sqref="Z25:Z26">
    <cfRule type="cellIs" dxfId="528" priority="688" operator="equal">
      <formula>"OPORTUNIDADE"</formula>
    </cfRule>
  </conditionalFormatting>
  <conditionalFormatting sqref="Z25:Z26">
    <cfRule type="cellIs" dxfId="527" priority="686" operator="equal">
      <formula>"NÃO"</formula>
    </cfRule>
    <cfRule type="cellIs" dxfId="526" priority="687" operator="equal">
      <formula>"SIM"</formula>
    </cfRule>
  </conditionalFormatting>
  <conditionalFormatting sqref="Z23:Z24">
    <cfRule type="cellIs" dxfId="525" priority="685" operator="equal">
      <formula>"OPORTUNIDADE"</formula>
    </cfRule>
  </conditionalFormatting>
  <conditionalFormatting sqref="Z23:Z24">
    <cfRule type="cellIs" dxfId="524" priority="683" operator="equal">
      <formula>"NÃO"</formula>
    </cfRule>
    <cfRule type="cellIs" dxfId="523" priority="684" operator="equal">
      <formula>"SIM"</formula>
    </cfRule>
  </conditionalFormatting>
  <conditionalFormatting sqref="Z19:Z21">
    <cfRule type="cellIs" dxfId="522" priority="682" operator="equal">
      <formula>"OPORTUNIDADE"</formula>
    </cfRule>
  </conditionalFormatting>
  <conditionalFormatting sqref="Z19:Z21">
    <cfRule type="cellIs" dxfId="521" priority="680" operator="equal">
      <formula>"NÃO"</formula>
    </cfRule>
    <cfRule type="cellIs" dxfId="520" priority="681" operator="equal">
      <formula>"SIM"</formula>
    </cfRule>
  </conditionalFormatting>
  <conditionalFormatting sqref="Y19:Y29">
    <cfRule type="cellIs" dxfId="519" priority="679" operator="equal">
      <formula>"OPORTUNIDADE"</formula>
    </cfRule>
  </conditionalFormatting>
  <conditionalFormatting sqref="Y19:Y29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19:Z20">
    <cfRule type="cellIs" dxfId="516" priority="676" operator="equal">
      <formula>"OPORTUNIDADE"</formula>
    </cfRule>
  </conditionalFormatting>
  <conditionalFormatting sqref="Z19:Z20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Y19:Y29">
    <cfRule type="cellIs" dxfId="513" priority="673" operator="equal">
      <formula>"OPORTUNIDADE"</formula>
    </cfRule>
  </conditionalFormatting>
  <conditionalFormatting sqref="Y19:Y29">
    <cfRule type="cellIs" dxfId="512" priority="671" operator="equal">
      <formula>"NÃO"</formula>
    </cfRule>
    <cfRule type="cellIs" dxfId="511" priority="672" operator="equal">
      <formula>"SIM"</formula>
    </cfRule>
  </conditionalFormatting>
  <conditionalFormatting sqref="BP13">
    <cfRule type="iconSet" priority="670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10" priority="669" operator="equal">
      <formula>"OPORTUNIDADE"</formula>
    </cfRule>
  </conditionalFormatting>
  <conditionalFormatting sqref="Z28">
    <cfRule type="cellIs" dxfId="509" priority="667" operator="equal">
      <formula>"NÃO"</formula>
    </cfRule>
    <cfRule type="cellIs" dxfId="508" priority="668" operator="equal">
      <formula>"SIM"</formula>
    </cfRule>
  </conditionalFormatting>
  <conditionalFormatting sqref="Z29">
    <cfRule type="cellIs" dxfId="507" priority="663" operator="equal">
      <formula>"OPORTUNIDADE"</formula>
    </cfRule>
  </conditionalFormatting>
  <conditionalFormatting sqref="Z29">
    <cfRule type="cellIs" dxfId="506" priority="661" operator="equal">
      <formula>"NÃO"</formula>
    </cfRule>
    <cfRule type="cellIs" dxfId="505" priority="662" operator="equal">
      <formula>"SIM"</formula>
    </cfRule>
  </conditionalFormatting>
  <conditionalFormatting sqref="Z27">
    <cfRule type="cellIs" dxfId="504" priority="660" operator="equal">
      <formula>"OPORTUNIDADE"</formula>
    </cfRule>
  </conditionalFormatting>
  <conditionalFormatting sqref="Z27">
    <cfRule type="cellIs" dxfId="503" priority="658" operator="equal">
      <formula>"NÃO"</formula>
    </cfRule>
    <cfRule type="cellIs" dxfId="502" priority="659" operator="equal">
      <formula>"SIM"</formula>
    </cfRule>
  </conditionalFormatting>
  <conditionalFormatting sqref="Z18:Z19">
    <cfRule type="cellIs" dxfId="501" priority="654" operator="equal">
      <formula>"OPORTUNIDADE"</formula>
    </cfRule>
  </conditionalFormatting>
  <conditionalFormatting sqref="Z18:Z19">
    <cfRule type="cellIs" dxfId="500" priority="652" operator="equal">
      <formula>"NÃO"</formula>
    </cfRule>
    <cfRule type="cellIs" dxfId="499" priority="653" operator="equal">
      <formula>"SIM"</formula>
    </cfRule>
  </conditionalFormatting>
  <conditionalFormatting sqref="Y18:Y29">
    <cfRule type="cellIs" dxfId="498" priority="651" operator="equal">
      <formula>"OPORTUNIDADE"</formula>
    </cfRule>
  </conditionalFormatting>
  <conditionalFormatting sqref="Y18:Y29">
    <cfRule type="cellIs" dxfId="497" priority="649" operator="equal">
      <formula>"NÃO"</formula>
    </cfRule>
    <cfRule type="cellIs" dxfId="496" priority="650" operator="equal">
      <formula>"SIM"</formula>
    </cfRule>
  </conditionalFormatting>
  <conditionalFormatting sqref="BK6">
    <cfRule type="iconSet" priority="648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47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95" priority="646" operator="equal">
      <formula>"OPORTUNIDADE"</formula>
    </cfRule>
  </conditionalFormatting>
  <conditionalFormatting sqref="Z24">
    <cfRule type="cellIs" dxfId="494" priority="644" operator="equal">
      <formula>"NÃO"</formula>
    </cfRule>
    <cfRule type="cellIs" dxfId="493" priority="645" operator="equal">
      <formula>"SIM"</formula>
    </cfRule>
  </conditionalFormatting>
  <conditionalFormatting sqref="BP9">
    <cfRule type="iconSet" priority="643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92" priority="642" operator="equal">
      <formula>"OPORTUNIDADE"</formula>
    </cfRule>
  </conditionalFormatting>
  <conditionalFormatting sqref="Z25">
    <cfRule type="cellIs" dxfId="491" priority="640" operator="equal">
      <formula>"NÃO"</formula>
    </cfRule>
    <cfRule type="cellIs" dxfId="490" priority="641" operator="equal">
      <formula>"SIM"</formula>
    </cfRule>
  </conditionalFormatting>
  <conditionalFormatting sqref="Z21">
    <cfRule type="cellIs" dxfId="489" priority="636" operator="equal">
      <formula>"OPORTUNIDADE"</formula>
    </cfRule>
  </conditionalFormatting>
  <conditionalFormatting sqref="Z21">
    <cfRule type="cellIs" dxfId="488" priority="634" operator="equal">
      <formula>"NÃO"</formula>
    </cfRule>
    <cfRule type="cellIs" dxfId="487" priority="635" operator="equal">
      <formula>"SIM"</formula>
    </cfRule>
  </conditionalFormatting>
  <conditionalFormatting sqref="Z22">
    <cfRule type="cellIs" dxfId="486" priority="633" operator="equal">
      <formula>"OPORTUNIDADE"</formula>
    </cfRule>
  </conditionalFormatting>
  <conditionalFormatting sqref="Z22">
    <cfRule type="cellIs" dxfId="485" priority="631" operator="equal">
      <formula>"NÃO"</formula>
    </cfRule>
    <cfRule type="cellIs" dxfId="484" priority="632" operator="equal">
      <formula>"SIM"</formula>
    </cfRule>
  </conditionalFormatting>
  <conditionalFormatting sqref="BJ19">
    <cfRule type="iconSet" priority="627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25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24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23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22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21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0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83" priority="619" operator="equal">
      <formula>"OPORTUNIDADE"</formula>
    </cfRule>
  </conditionalFormatting>
  <conditionalFormatting sqref="Z36">
    <cfRule type="cellIs" dxfId="482" priority="617" operator="equal">
      <formula>"NÃO"</formula>
    </cfRule>
    <cfRule type="cellIs" dxfId="481" priority="618" operator="equal">
      <formula>"SIM"</formula>
    </cfRule>
  </conditionalFormatting>
  <conditionalFormatting sqref="Z36">
    <cfRule type="cellIs" dxfId="480" priority="616" operator="equal">
      <formula>"OPORTUNIDADE"</formula>
    </cfRule>
  </conditionalFormatting>
  <conditionalFormatting sqref="Z36">
    <cfRule type="cellIs" dxfId="479" priority="614" operator="equal">
      <formula>"NÃO"</formula>
    </cfRule>
    <cfRule type="cellIs" dxfId="478" priority="615" operator="equal">
      <formula>"SIM"</formula>
    </cfRule>
  </conditionalFormatting>
  <conditionalFormatting sqref="Z36">
    <cfRule type="cellIs" dxfId="477" priority="604" operator="equal">
      <formula>"OPORTUNIDADE"</formula>
    </cfRule>
  </conditionalFormatting>
  <conditionalFormatting sqref="Z36">
    <cfRule type="cellIs" dxfId="476" priority="602" operator="equal">
      <formula>"NÃO"</formula>
    </cfRule>
    <cfRule type="cellIs" dxfId="475" priority="603" operator="equal">
      <formula>"SIM"</formula>
    </cfRule>
  </conditionalFormatting>
  <conditionalFormatting sqref="Z37:Z38">
    <cfRule type="cellIs" dxfId="474" priority="601" operator="equal">
      <formula>"OPORTUNIDADE"</formula>
    </cfRule>
  </conditionalFormatting>
  <conditionalFormatting sqref="Z37:Z38">
    <cfRule type="cellIs" dxfId="473" priority="599" operator="equal">
      <formula>"NÃO"</formula>
    </cfRule>
    <cfRule type="cellIs" dxfId="472" priority="600" operator="equal">
      <formula>"SIM"</formula>
    </cfRule>
  </conditionalFormatting>
  <conditionalFormatting sqref="BJ18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591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71" priority="590" operator="equal">
      <formula>"OPORTUNIDADE"</formula>
    </cfRule>
  </conditionalFormatting>
  <conditionalFormatting sqref="Z35:Z36">
    <cfRule type="cellIs" dxfId="470" priority="588" operator="equal">
      <formula>"NÃO"</formula>
    </cfRule>
    <cfRule type="cellIs" dxfId="469" priority="589" operator="equal">
      <formula>"SIM"</formula>
    </cfRule>
  </conditionalFormatting>
  <conditionalFormatting sqref="BK27">
    <cfRule type="iconSet" priority="584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83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66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68" priority="565" operator="equal">
      <formula>"OPORTUNIDADE"</formula>
    </cfRule>
  </conditionalFormatting>
  <conditionalFormatting sqref="Z34:Z35">
    <cfRule type="cellIs" dxfId="467" priority="563" operator="equal">
      <formula>"NÃO"</formula>
    </cfRule>
    <cfRule type="cellIs" dxfId="466" priority="564" operator="equal">
      <formula>"SIM"</formula>
    </cfRule>
  </conditionalFormatting>
  <conditionalFormatting sqref="Z33:Z35">
    <cfRule type="cellIs" dxfId="465" priority="562" operator="equal">
      <formula>"OPORTUNIDADE"</formula>
    </cfRule>
  </conditionalFormatting>
  <conditionalFormatting sqref="Z33:Z35">
    <cfRule type="cellIs" dxfId="464" priority="560" operator="equal">
      <formula>"NÃO"</formula>
    </cfRule>
    <cfRule type="cellIs" dxfId="463" priority="561" operator="equal">
      <formula>"SIM"</formula>
    </cfRule>
  </conditionalFormatting>
  <conditionalFormatting sqref="Z33:Z35">
    <cfRule type="cellIs" dxfId="462" priority="556" operator="equal">
      <formula>"OPORTUNIDADE"</formula>
    </cfRule>
  </conditionalFormatting>
  <conditionalFormatting sqref="Z33:Z35">
    <cfRule type="cellIs" dxfId="461" priority="554" operator="equal">
      <formula>"NÃO"</formula>
    </cfRule>
    <cfRule type="cellIs" dxfId="460" priority="555" operator="equal">
      <formula>"SIM"</formula>
    </cfRule>
  </conditionalFormatting>
  <conditionalFormatting sqref="Z33:Z34">
    <cfRule type="cellIs" dxfId="459" priority="550" operator="equal">
      <formula>"OPORTUNIDADE"</formula>
    </cfRule>
  </conditionalFormatting>
  <conditionalFormatting sqref="Z33:Z34">
    <cfRule type="cellIs" dxfId="458" priority="548" operator="equal">
      <formula>"NÃO"</formula>
    </cfRule>
    <cfRule type="cellIs" dxfId="457" priority="549" operator="equal">
      <formula>"SIM"</formula>
    </cfRule>
  </conditionalFormatting>
  <conditionalFormatting sqref="Y33:Y45">
    <cfRule type="cellIs" dxfId="456" priority="544" operator="equal">
      <formula>"OPORTUNIDADE"</formula>
    </cfRule>
  </conditionalFormatting>
  <conditionalFormatting sqref="Y33:Y45">
    <cfRule type="cellIs" dxfId="455" priority="542" operator="equal">
      <formula>"NÃO"</formula>
    </cfRule>
    <cfRule type="cellIs" dxfId="454" priority="543" operator="equal">
      <formula>"SIM"</formula>
    </cfRule>
  </conditionalFormatting>
  <conditionalFormatting sqref="Y34:Y45">
    <cfRule type="cellIs" dxfId="453" priority="541" operator="equal">
      <formula>"OPORTUNIDADE"</formula>
    </cfRule>
  </conditionalFormatting>
  <conditionalFormatting sqref="Y34:Y45">
    <cfRule type="cellIs" dxfId="452" priority="539" operator="equal">
      <formula>"NÃO"</formula>
    </cfRule>
    <cfRule type="cellIs" dxfId="451" priority="540" operator="equal">
      <formula>"SIM"</formula>
    </cfRule>
  </conditionalFormatting>
  <conditionalFormatting sqref="BK22">
    <cfRule type="iconSet" priority="538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50" priority="531" operator="equal">
      <formula>"OPORTUNIDADE"</formula>
    </cfRule>
  </conditionalFormatting>
  <conditionalFormatting sqref="Z42:Z43">
    <cfRule type="cellIs" dxfId="449" priority="529" operator="equal">
      <formula>"NÃO"</formula>
    </cfRule>
    <cfRule type="cellIs" dxfId="448" priority="530" operator="equal">
      <formula>"SIM"</formula>
    </cfRule>
  </conditionalFormatting>
  <conditionalFormatting sqref="Y46:Y50 Y52:Y60">
    <cfRule type="cellIs" dxfId="447" priority="525" operator="equal">
      <formula>"OPORTUNIDADE"</formula>
    </cfRule>
  </conditionalFormatting>
  <conditionalFormatting sqref="Y46:Y50 Y52:Y60">
    <cfRule type="cellIs" dxfId="446" priority="523" operator="equal">
      <formula>"NÃO"</formula>
    </cfRule>
    <cfRule type="cellIs" dxfId="445" priority="524" operator="equal">
      <formula>"SIM"</formula>
    </cfRule>
  </conditionalFormatting>
  <conditionalFormatting sqref="Z43:Z45">
    <cfRule type="cellIs" dxfId="444" priority="516" operator="equal">
      <formula>"OPORTUNIDADE"</formula>
    </cfRule>
  </conditionalFormatting>
  <conditionalFormatting sqref="Z43:Z45">
    <cfRule type="cellIs" dxfId="443" priority="514" operator="equal">
      <formula>"NÃO"</formula>
    </cfRule>
    <cfRule type="cellIs" dxfId="442" priority="515" operator="equal">
      <formula>"SIM"</formula>
    </cfRule>
  </conditionalFormatting>
  <conditionalFormatting sqref="Z39">
    <cfRule type="cellIs" dxfId="441" priority="510" operator="equal">
      <formula>"OPORTUNIDADE"</formula>
    </cfRule>
  </conditionalFormatting>
  <conditionalFormatting sqref="Z39">
    <cfRule type="cellIs" dxfId="440" priority="508" operator="equal">
      <formula>"NÃO"</formula>
    </cfRule>
    <cfRule type="cellIs" dxfId="439" priority="509" operator="equal">
      <formula>"SIM"</formula>
    </cfRule>
  </conditionalFormatting>
  <conditionalFormatting sqref="Z43:Z44">
    <cfRule type="cellIs" dxfId="438" priority="483" operator="equal">
      <formula>"OPORTUNIDADE"</formula>
    </cfRule>
  </conditionalFormatting>
  <conditionalFormatting sqref="Z43:Z44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Z44:Z46">
    <cfRule type="cellIs" dxfId="435" priority="474" operator="equal">
      <formula>"OPORTUNIDADE"</formula>
    </cfRule>
  </conditionalFormatting>
  <conditionalFormatting sqref="Z44:Z46">
    <cfRule type="cellIs" dxfId="434" priority="472" operator="equal">
      <formula>"NÃO"</formula>
    </cfRule>
    <cfRule type="cellIs" dxfId="433" priority="473" operator="equal">
      <formula>"SIM"</formula>
    </cfRule>
  </conditionalFormatting>
  <conditionalFormatting sqref="BP27">
    <cfRule type="iconSet" priority="453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32" priority="452" operator="equal">
      <formula>"OPORTUNIDADE"</formula>
    </cfRule>
  </conditionalFormatting>
  <conditionalFormatting sqref="Y47:Y60">
    <cfRule type="cellIs" dxfId="431" priority="450" operator="equal">
      <formula>"NÃO"</formula>
    </cfRule>
    <cfRule type="cellIs" dxfId="430" priority="451" operator="equal">
      <formula>"SIM"</formula>
    </cfRule>
  </conditionalFormatting>
  <conditionalFormatting sqref="Z47:Z48">
    <cfRule type="cellIs" dxfId="429" priority="449" operator="equal">
      <formula>"OPORTUNIDADE"</formula>
    </cfRule>
  </conditionalFormatting>
  <conditionalFormatting sqref="Z47:Z48">
    <cfRule type="cellIs" dxfId="428" priority="447" operator="equal">
      <formula>"NÃO"</formula>
    </cfRule>
    <cfRule type="cellIs" dxfId="427" priority="448" operator="equal">
      <formula>"SIM"</formula>
    </cfRule>
  </conditionalFormatting>
  <conditionalFormatting sqref="Z47:Z48">
    <cfRule type="cellIs" dxfId="426" priority="446" operator="equal">
      <formula>"OPORTUNIDADE"</formula>
    </cfRule>
  </conditionalFormatting>
  <conditionalFormatting sqref="Z47:Z48">
    <cfRule type="cellIs" dxfId="425" priority="444" operator="equal">
      <formula>"NÃO"</formula>
    </cfRule>
    <cfRule type="cellIs" dxfId="424" priority="445" operator="equal">
      <formula>"SIM"</formula>
    </cfRule>
  </conditionalFormatting>
  <conditionalFormatting sqref="Y47:Y50 Y52:Y60">
    <cfRule type="cellIs" dxfId="423" priority="443" operator="equal">
      <formula>"OPORTUNIDADE"</formula>
    </cfRule>
  </conditionalFormatting>
  <conditionalFormatting sqref="Y47:Y50 Y52:Y60">
    <cfRule type="cellIs" dxfId="422" priority="441" operator="equal">
      <formula>"NÃO"</formula>
    </cfRule>
    <cfRule type="cellIs" dxfId="421" priority="442" operator="equal">
      <formula>"SIM"</formula>
    </cfRule>
  </conditionalFormatting>
  <conditionalFormatting sqref="Z47">
    <cfRule type="cellIs" dxfId="420" priority="440" operator="equal">
      <formula>"OPORTUNIDADE"</formula>
    </cfRule>
  </conditionalFormatting>
  <conditionalFormatting sqref="Z47">
    <cfRule type="cellIs" dxfId="419" priority="438" operator="equal">
      <formula>"NÃO"</formula>
    </cfRule>
    <cfRule type="cellIs" dxfId="418" priority="439" operator="equal">
      <formula>"SIM"</formula>
    </cfRule>
  </conditionalFormatting>
  <conditionalFormatting sqref="Z47">
    <cfRule type="cellIs" dxfId="417" priority="437" operator="equal">
      <formula>"OPORTUNIDADE"</formula>
    </cfRule>
  </conditionalFormatting>
  <conditionalFormatting sqref="Z47">
    <cfRule type="cellIs" dxfId="416" priority="435" operator="equal">
      <formula>"NÃO"</formula>
    </cfRule>
    <cfRule type="cellIs" dxfId="415" priority="436" operator="equal">
      <formula>"SIM"</formula>
    </cfRule>
  </conditionalFormatting>
  <conditionalFormatting sqref="Z47">
    <cfRule type="cellIs" dxfId="414" priority="434" operator="equal">
      <formula>"OPORTUNIDADE"</formula>
    </cfRule>
  </conditionalFormatting>
  <conditionalFormatting sqref="Z47">
    <cfRule type="cellIs" dxfId="413" priority="432" operator="equal">
      <formula>"NÃO"</formula>
    </cfRule>
    <cfRule type="cellIs" dxfId="412" priority="433" operator="equal">
      <formula>"SIM"</formula>
    </cfRule>
  </conditionalFormatting>
  <conditionalFormatting sqref="Z41">
    <cfRule type="cellIs" dxfId="411" priority="428" operator="equal">
      <formula>"OPORTUNIDADE"</formula>
    </cfRule>
  </conditionalFormatting>
  <conditionalFormatting sqref="Z41">
    <cfRule type="cellIs" dxfId="410" priority="426" operator="equal">
      <formula>"NÃO"</formula>
    </cfRule>
    <cfRule type="cellIs" dxfId="409" priority="427" operator="equal">
      <formula>"SIM"</formula>
    </cfRule>
  </conditionalFormatting>
  <conditionalFormatting sqref="Z41">
    <cfRule type="cellIs" dxfId="408" priority="425" operator="equal">
      <formula>"OPORTUNIDADE"</formula>
    </cfRule>
  </conditionalFormatting>
  <conditionalFormatting sqref="Z41">
    <cfRule type="cellIs" dxfId="407" priority="423" operator="equal">
      <formula>"NÃO"</formula>
    </cfRule>
    <cfRule type="cellIs" dxfId="406" priority="424" operator="equal">
      <formula>"SIM"</formula>
    </cfRule>
  </conditionalFormatting>
  <conditionalFormatting sqref="Z40">
    <cfRule type="cellIs" dxfId="405" priority="419" operator="equal">
      <formula>"OPORTUNIDADE"</formula>
    </cfRule>
  </conditionalFormatting>
  <conditionalFormatting sqref="Z40">
    <cfRule type="cellIs" dxfId="404" priority="417" operator="equal">
      <formula>"NÃO"</formula>
    </cfRule>
    <cfRule type="cellIs" dxfId="403" priority="418" operator="equal">
      <formula>"SIM"</formula>
    </cfRule>
  </conditionalFormatting>
  <conditionalFormatting sqref="Z40">
    <cfRule type="cellIs" dxfId="402" priority="416" operator="equal">
      <formula>"OPORTUNIDADE"</formula>
    </cfRule>
  </conditionalFormatting>
  <conditionalFormatting sqref="Z40">
    <cfRule type="cellIs" dxfId="401" priority="414" operator="equal">
      <formula>"NÃO"</formula>
    </cfRule>
    <cfRule type="cellIs" dxfId="400" priority="415" operator="equal">
      <formula>"SIM"</formula>
    </cfRule>
  </conditionalFormatting>
  <conditionalFormatting sqref="Z40">
    <cfRule type="cellIs" dxfId="399" priority="413" operator="equal">
      <formula>"OPORTUNIDADE"</formula>
    </cfRule>
  </conditionalFormatting>
  <conditionalFormatting sqref="Z40">
    <cfRule type="cellIs" dxfId="398" priority="411" operator="equal">
      <formula>"NÃO"</formula>
    </cfRule>
    <cfRule type="cellIs" dxfId="397" priority="412" operator="equal">
      <formula>"SIM"</formula>
    </cfRule>
  </conditionalFormatting>
  <conditionalFormatting sqref="BP23">
    <cfRule type="iconSet" priority="410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09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96" priority="408" operator="equal">
      <formula>"OPORTUNIDADE"</formula>
    </cfRule>
  </conditionalFormatting>
  <conditionalFormatting sqref="Z45">
    <cfRule type="cellIs" dxfId="395" priority="406" operator="equal">
      <formula>"NÃO"</formula>
    </cfRule>
    <cfRule type="cellIs" dxfId="394" priority="407" operator="equal">
      <formula>"SIM"</formula>
    </cfRule>
  </conditionalFormatting>
  <conditionalFormatting sqref="BJ35:BK35">
    <cfRule type="iconSet" priority="405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04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03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02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503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93" priority="401" operator="equal">
      <formula>"OPORTUNIDADE"</formula>
    </cfRule>
  </conditionalFormatting>
  <conditionalFormatting sqref="Z47:Z49">
    <cfRule type="cellIs" dxfId="392" priority="399" operator="equal">
      <formula>"NÃO"</formula>
    </cfRule>
    <cfRule type="cellIs" dxfId="391" priority="400" operator="equal">
      <formula>"SIM"</formula>
    </cfRule>
  </conditionalFormatting>
  <conditionalFormatting sqref="Z47:Z49">
    <cfRule type="cellIs" dxfId="390" priority="398" operator="equal">
      <formula>"OPORTUNIDADE"</formula>
    </cfRule>
  </conditionalFormatting>
  <conditionalFormatting sqref="Z47:Z49">
    <cfRule type="cellIs" dxfId="389" priority="396" operator="equal">
      <formula>"NÃO"</formula>
    </cfRule>
    <cfRule type="cellIs" dxfId="388" priority="397" operator="equal">
      <formula>"SIM"</formula>
    </cfRule>
  </conditionalFormatting>
  <conditionalFormatting sqref="Z47:Z49">
    <cfRule type="cellIs" dxfId="387" priority="395" operator="equal">
      <formula>"OPORTUNIDADE"</formula>
    </cfRule>
  </conditionalFormatting>
  <conditionalFormatting sqref="Z47:Z49">
    <cfRule type="cellIs" dxfId="386" priority="393" operator="equal">
      <formula>"NÃO"</formula>
    </cfRule>
    <cfRule type="cellIs" dxfId="385" priority="394" operator="equal">
      <formula>"SIM"</formula>
    </cfRule>
  </conditionalFormatting>
  <conditionalFormatting sqref="Z47:Z49">
    <cfRule type="cellIs" dxfId="384" priority="392" operator="equal">
      <formula>"OPORTUNIDADE"</formula>
    </cfRule>
  </conditionalFormatting>
  <conditionalFormatting sqref="Z47:Z49">
    <cfRule type="cellIs" dxfId="383" priority="390" operator="equal">
      <formula>"NÃO"</formula>
    </cfRule>
    <cfRule type="cellIs" dxfId="382" priority="391" operator="equal">
      <formula>"SIM"</formula>
    </cfRule>
  </conditionalFormatting>
  <conditionalFormatting sqref="Z49">
    <cfRule type="cellIs" dxfId="381" priority="383" operator="equal">
      <formula>"OPORTUNIDADE"</formula>
    </cfRule>
  </conditionalFormatting>
  <conditionalFormatting sqref="Z49">
    <cfRule type="cellIs" dxfId="380" priority="381" operator="equal">
      <formula>"NÃO"</formula>
    </cfRule>
    <cfRule type="cellIs" dxfId="379" priority="382" operator="equal">
      <formula>"SIM"</formula>
    </cfRule>
  </conditionalFormatting>
  <conditionalFormatting sqref="Z49">
    <cfRule type="cellIs" dxfId="378" priority="380" operator="equal">
      <formula>"OPORTUNIDADE"</formula>
    </cfRule>
  </conditionalFormatting>
  <conditionalFormatting sqref="Z49">
    <cfRule type="cellIs" dxfId="377" priority="378" operator="equal">
      <formula>"NÃO"</formula>
    </cfRule>
    <cfRule type="cellIs" dxfId="376" priority="379" operator="equal">
      <formula>"SIM"</formula>
    </cfRule>
  </conditionalFormatting>
  <conditionalFormatting sqref="Z49">
    <cfRule type="cellIs" dxfId="375" priority="377" operator="equal">
      <formula>"OPORTUNIDADE"</formula>
    </cfRule>
  </conditionalFormatting>
  <conditionalFormatting sqref="Z49">
    <cfRule type="cellIs" dxfId="374" priority="375" operator="equal">
      <formula>"NÃO"</formula>
    </cfRule>
    <cfRule type="cellIs" dxfId="373" priority="376" operator="equal">
      <formula>"SIM"</formula>
    </cfRule>
  </conditionalFormatting>
  <conditionalFormatting sqref="Z49">
    <cfRule type="cellIs" dxfId="372" priority="374" operator="equal">
      <formula>"OPORTUNIDADE"</formula>
    </cfRule>
  </conditionalFormatting>
  <conditionalFormatting sqref="Z49">
    <cfRule type="cellIs" dxfId="371" priority="372" operator="equal">
      <formula>"NÃO"</formula>
    </cfRule>
    <cfRule type="cellIs" dxfId="370" priority="373" operator="equal">
      <formula>"SIM"</formula>
    </cfRule>
  </conditionalFormatting>
  <conditionalFormatting sqref="Z56">
    <cfRule type="cellIs" dxfId="369" priority="359" operator="equal">
      <formula>"OPORTUNIDADE"</formula>
    </cfRule>
  </conditionalFormatting>
  <conditionalFormatting sqref="Z56">
    <cfRule type="cellIs" dxfId="368" priority="357" operator="equal">
      <formula>"NÃO"</formula>
    </cfRule>
    <cfRule type="cellIs" dxfId="367" priority="358" operator="equal">
      <formula>"SIM"</formula>
    </cfRule>
  </conditionalFormatting>
  <conditionalFormatting sqref="Z56">
    <cfRule type="cellIs" dxfId="366" priority="356" operator="equal">
      <formula>"OPORTUNIDADE"</formula>
    </cfRule>
  </conditionalFormatting>
  <conditionalFormatting sqref="Z56">
    <cfRule type="cellIs" dxfId="365" priority="354" operator="equal">
      <formula>"NÃO"</formula>
    </cfRule>
    <cfRule type="cellIs" dxfId="364" priority="355" operator="equal">
      <formula>"SIM"</formula>
    </cfRule>
  </conditionalFormatting>
  <conditionalFormatting sqref="Z56">
    <cfRule type="cellIs" dxfId="363" priority="353" operator="equal">
      <formula>"OPORTUNIDADE"</formula>
    </cfRule>
  </conditionalFormatting>
  <conditionalFormatting sqref="Z56">
    <cfRule type="cellIs" dxfId="362" priority="351" operator="equal">
      <formula>"NÃO"</formula>
    </cfRule>
    <cfRule type="cellIs" dxfId="361" priority="352" operator="equal">
      <formula>"SIM"</formula>
    </cfRule>
  </conditionalFormatting>
  <conditionalFormatting sqref="Z58">
    <cfRule type="cellIs" dxfId="360" priority="347" operator="equal">
      <formula>"OPORTUNIDADE"</formula>
    </cfRule>
  </conditionalFormatting>
  <conditionalFormatting sqref="Z58">
    <cfRule type="cellIs" dxfId="359" priority="345" operator="equal">
      <formula>"NÃO"</formula>
    </cfRule>
    <cfRule type="cellIs" dxfId="358" priority="346" operator="equal">
      <formula>"SIM"</formula>
    </cfRule>
  </conditionalFormatting>
  <conditionalFormatting sqref="Z58">
    <cfRule type="cellIs" dxfId="357" priority="344" operator="equal">
      <formula>"OPORTUNIDADE"</formula>
    </cfRule>
  </conditionalFormatting>
  <conditionalFormatting sqref="Z58">
    <cfRule type="cellIs" dxfId="356" priority="342" operator="equal">
      <formula>"NÃO"</formula>
    </cfRule>
    <cfRule type="cellIs" dxfId="355" priority="343" operator="equal">
      <formula>"SIM"</formula>
    </cfRule>
  </conditionalFormatting>
  <conditionalFormatting sqref="Z57">
    <cfRule type="cellIs" dxfId="354" priority="329" operator="equal">
      <formula>"OPORTUNIDADE"</formula>
    </cfRule>
  </conditionalFormatting>
  <conditionalFormatting sqref="Z57">
    <cfRule type="cellIs" dxfId="353" priority="327" operator="equal">
      <formula>"NÃO"</formula>
    </cfRule>
    <cfRule type="cellIs" dxfId="352" priority="328" operator="equal">
      <formula>"SIM"</formula>
    </cfRule>
  </conditionalFormatting>
  <conditionalFormatting sqref="BP45">
    <cfRule type="iconSet" priority="325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51" priority="324" operator="equal">
      <formula>"OPORTUNIDADE"</formula>
    </cfRule>
  </conditionalFormatting>
  <conditionalFormatting sqref="Y66">
    <cfRule type="cellIs" dxfId="350" priority="322" operator="equal">
      <formula>"NÃO"</formula>
    </cfRule>
    <cfRule type="cellIs" dxfId="349" priority="323" operator="equal">
      <formula>"SIM"</formula>
    </cfRule>
  </conditionalFormatting>
  <conditionalFormatting sqref="Z66">
    <cfRule type="cellIs" dxfId="348" priority="321" operator="equal">
      <formula>"OPORTUNIDADE"</formula>
    </cfRule>
  </conditionalFormatting>
  <conditionalFormatting sqref="Z66">
    <cfRule type="cellIs" dxfId="347" priority="319" operator="equal">
      <formula>"NÃO"</formula>
    </cfRule>
    <cfRule type="cellIs" dxfId="346" priority="320" operator="equal">
      <formula>"SIM"</formula>
    </cfRule>
  </conditionalFormatting>
  <conditionalFormatting sqref="Z51">
    <cfRule type="cellIs" dxfId="345" priority="318" operator="equal">
      <formula>"OPORTUNIDADE"</formula>
    </cfRule>
  </conditionalFormatting>
  <conditionalFormatting sqref="Z51">
    <cfRule type="cellIs" dxfId="344" priority="316" operator="equal">
      <formula>"NÃO"</formula>
    </cfRule>
    <cfRule type="cellIs" dxfId="343" priority="317" operator="equal">
      <formula>"SIM"</formula>
    </cfRule>
  </conditionalFormatting>
  <conditionalFormatting sqref="Z51">
    <cfRule type="cellIs" dxfId="342" priority="315" operator="equal">
      <formula>"OPORTUNIDADE"</formula>
    </cfRule>
  </conditionalFormatting>
  <conditionalFormatting sqref="Z51">
    <cfRule type="cellIs" dxfId="341" priority="313" operator="equal">
      <formula>"NÃO"</formula>
    </cfRule>
    <cfRule type="cellIs" dxfId="340" priority="314" operator="equal">
      <formula>"SIM"</formula>
    </cfRule>
  </conditionalFormatting>
  <conditionalFormatting sqref="Z51">
    <cfRule type="cellIs" dxfId="339" priority="303" operator="equal">
      <formula>"OPORTUNIDADE"</formula>
    </cfRule>
  </conditionalFormatting>
  <conditionalFormatting sqref="Z51">
    <cfRule type="cellIs" dxfId="338" priority="301" operator="equal">
      <formula>"NÃO"</formula>
    </cfRule>
    <cfRule type="cellIs" dxfId="337" priority="302" operator="equal">
      <formula>"SIM"</formula>
    </cfRule>
  </conditionalFormatting>
  <conditionalFormatting sqref="Z50">
    <cfRule type="cellIs" dxfId="336" priority="300" operator="equal">
      <formula>"OPORTUNIDADE"</formula>
    </cfRule>
  </conditionalFormatting>
  <conditionalFormatting sqref="Z50">
    <cfRule type="cellIs" dxfId="335" priority="298" operator="equal">
      <formula>"NÃO"</formula>
    </cfRule>
    <cfRule type="cellIs" dxfId="334" priority="299" operator="equal">
      <formula>"SIM"</formula>
    </cfRule>
  </conditionalFormatting>
  <conditionalFormatting sqref="Z60">
    <cfRule type="cellIs" dxfId="333" priority="285" operator="equal">
      <formula>"OPORTUNIDADE"</formula>
    </cfRule>
  </conditionalFormatting>
  <conditionalFormatting sqref="Z60">
    <cfRule type="cellIs" dxfId="332" priority="283" operator="equal">
      <formula>"NÃO"</formula>
    </cfRule>
    <cfRule type="cellIs" dxfId="331" priority="284" operator="equal">
      <formula>"SIM"</formula>
    </cfRule>
  </conditionalFormatting>
  <conditionalFormatting sqref="Z60">
    <cfRule type="cellIs" dxfId="330" priority="282" operator="equal">
      <formula>"OPORTUNIDADE"</formula>
    </cfRule>
  </conditionalFormatting>
  <conditionalFormatting sqref="Z60">
    <cfRule type="cellIs" dxfId="329" priority="280" operator="equal">
      <formula>"NÃO"</formula>
    </cfRule>
    <cfRule type="cellIs" dxfId="328" priority="281" operator="equal">
      <formula>"SIM"</formula>
    </cfRule>
  </conditionalFormatting>
  <conditionalFormatting sqref="Z60">
    <cfRule type="cellIs" dxfId="327" priority="279" operator="equal">
      <formula>"OPORTUNIDADE"</formula>
    </cfRule>
  </conditionalFormatting>
  <conditionalFormatting sqref="Z60">
    <cfRule type="cellIs" dxfId="326" priority="277" operator="equal">
      <formula>"NÃO"</formula>
    </cfRule>
    <cfRule type="cellIs" dxfId="325" priority="278" operator="equal">
      <formula>"SIM"</formula>
    </cfRule>
  </conditionalFormatting>
  <conditionalFormatting sqref="Y64">
    <cfRule type="cellIs" dxfId="324" priority="273" operator="equal">
      <formula>"OPORTUNIDADE"</formula>
    </cfRule>
  </conditionalFormatting>
  <conditionalFormatting sqref="Y64">
    <cfRule type="cellIs" dxfId="323" priority="271" operator="equal">
      <formula>"NÃO"</formula>
    </cfRule>
    <cfRule type="cellIs" dxfId="322" priority="272" operator="equal">
      <formula>"SIM"</formula>
    </cfRule>
  </conditionalFormatting>
  <conditionalFormatting sqref="Z64">
    <cfRule type="cellIs" dxfId="321" priority="270" operator="equal">
      <formula>"OPORTUNIDADE"</formula>
    </cfRule>
  </conditionalFormatting>
  <conditionalFormatting sqref="Z64">
    <cfRule type="cellIs" dxfId="320" priority="268" operator="equal">
      <formula>"NÃO"</formula>
    </cfRule>
    <cfRule type="cellIs" dxfId="319" priority="269" operator="equal">
      <formula>"SIM"</formula>
    </cfRule>
  </conditionalFormatting>
  <conditionalFormatting sqref="Y65">
    <cfRule type="cellIs" dxfId="318" priority="243" operator="equal">
      <formula>"OPORTUNIDADE"</formula>
    </cfRule>
  </conditionalFormatting>
  <conditionalFormatting sqref="Y65">
    <cfRule type="cellIs" dxfId="317" priority="241" operator="equal">
      <formula>"NÃO"</formula>
    </cfRule>
    <cfRule type="cellIs" dxfId="316" priority="242" operator="equal">
      <formula>"SIM"</formula>
    </cfRule>
  </conditionalFormatting>
  <conditionalFormatting sqref="Z65">
    <cfRule type="cellIs" dxfId="315" priority="240" operator="equal">
      <formula>"OPORTUNIDADE"</formula>
    </cfRule>
  </conditionalFormatting>
  <conditionalFormatting sqref="Z65">
    <cfRule type="cellIs" dxfId="314" priority="238" operator="equal">
      <formula>"NÃO"</formula>
    </cfRule>
    <cfRule type="cellIs" dxfId="313" priority="239" operator="equal">
      <formula>"SIM"</formula>
    </cfRule>
  </conditionalFormatting>
  <conditionalFormatting sqref="Z65">
    <cfRule type="cellIs" dxfId="312" priority="237" operator="equal">
      <formula>"OPORTUNIDADE"</formula>
    </cfRule>
  </conditionalFormatting>
  <conditionalFormatting sqref="Z65">
    <cfRule type="cellIs" dxfId="311" priority="235" operator="equal">
      <formula>"NÃO"</formula>
    </cfRule>
    <cfRule type="cellIs" dxfId="310" priority="236" operator="equal">
      <formula>"SIM"</formula>
    </cfRule>
  </conditionalFormatting>
  <conditionalFormatting sqref="Z65">
    <cfRule type="cellIs" dxfId="309" priority="234" operator="equal">
      <formula>"OPORTUNIDADE"</formula>
    </cfRule>
  </conditionalFormatting>
  <conditionalFormatting sqref="Z65">
    <cfRule type="cellIs" dxfId="308" priority="232" operator="equal">
      <formula>"NÃO"</formula>
    </cfRule>
    <cfRule type="cellIs" dxfId="307" priority="233" operator="equal">
      <formula>"SIM"</formula>
    </cfRule>
  </conditionalFormatting>
  <conditionalFormatting sqref="Y73:Y75">
    <cfRule type="cellIs" dxfId="306" priority="231" operator="equal">
      <formula>"OPORTUNIDADE"</formula>
    </cfRule>
  </conditionalFormatting>
  <conditionalFormatting sqref="Y73:Y75">
    <cfRule type="cellIs" dxfId="305" priority="229" operator="equal">
      <formula>"NÃO"</formula>
    </cfRule>
    <cfRule type="cellIs" dxfId="304" priority="230" operator="equal">
      <formula>"SIM"</formula>
    </cfRule>
  </conditionalFormatting>
  <conditionalFormatting sqref="Z73:Z74">
    <cfRule type="cellIs" dxfId="303" priority="228" operator="equal">
      <formula>"OPORTUNIDADE"</formula>
    </cfRule>
  </conditionalFormatting>
  <conditionalFormatting sqref="Z73:Z74">
    <cfRule type="cellIs" dxfId="302" priority="226" operator="equal">
      <formula>"NÃO"</formula>
    </cfRule>
    <cfRule type="cellIs" dxfId="301" priority="227" operator="equal">
      <formula>"SIM"</formula>
    </cfRule>
  </conditionalFormatting>
  <conditionalFormatting sqref="Z72">
    <cfRule type="cellIs" dxfId="300" priority="225" operator="equal">
      <formula>"OPORTUNIDADE"</formula>
    </cfRule>
  </conditionalFormatting>
  <conditionalFormatting sqref="Z72">
    <cfRule type="cellIs" dxfId="299" priority="223" operator="equal">
      <formula>"NÃO"</formula>
    </cfRule>
    <cfRule type="cellIs" dxfId="298" priority="224" operator="equal">
      <formula>"SIM"</formula>
    </cfRule>
  </conditionalFormatting>
  <conditionalFormatting sqref="Z72">
    <cfRule type="cellIs" dxfId="297" priority="222" operator="equal">
      <formula>"OPORTUNIDADE"</formula>
    </cfRule>
  </conditionalFormatting>
  <conditionalFormatting sqref="Z72">
    <cfRule type="cellIs" dxfId="296" priority="220" operator="equal">
      <formula>"NÃO"</formula>
    </cfRule>
    <cfRule type="cellIs" dxfId="295" priority="221" operator="equal">
      <formula>"SIM"</formula>
    </cfRule>
  </conditionalFormatting>
  <conditionalFormatting sqref="Z72">
    <cfRule type="cellIs" dxfId="294" priority="219" operator="equal">
      <formula>"OPORTUNIDADE"</formula>
    </cfRule>
  </conditionalFormatting>
  <conditionalFormatting sqref="Z72">
    <cfRule type="cellIs" dxfId="293" priority="217" operator="equal">
      <formula>"NÃO"</formula>
    </cfRule>
    <cfRule type="cellIs" dxfId="292" priority="218" operator="equal">
      <formula>"SIM"</formula>
    </cfRule>
  </conditionalFormatting>
  <conditionalFormatting sqref="Y72:Y73">
    <cfRule type="cellIs" dxfId="291" priority="216" operator="equal">
      <formula>"OPORTUNIDADE"</formula>
    </cfRule>
  </conditionalFormatting>
  <conditionalFormatting sqref="Y72:Y73">
    <cfRule type="cellIs" dxfId="290" priority="214" operator="equal">
      <formula>"NÃO"</formula>
    </cfRule>
    <cfRule type="cellIs" dxfId="289" priority="215" operator="equal">
      <formula>"SIM"</formula>
    </cfRule>
  </conditionalFormatting>
  <conditionalFormatting sqref="BK38">
    <cfRule type="iconSet" priority="213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88" priority="212" operator="equal">
      <formula>"OPORTUNIDADE"</formula>
    </cfRule>
  </conditionalFormatting>
  <conditionalFormatting sqref="Z72:Z73">
    <cfRule type="cellIs" dxfId="287" priority="210" operator="equal">
      <formula>"NÃO"</formula>
    </cfRule>
    <cfRule type="cellIs" dxfId="286" priority="211" operator="equal">
      <formula>"SIM"</formula>
    </cfRule>
  </conditionalFormatting>
  <conditionalFormatting sqref="Y71">
    <cfRule type="cellIs" dxfId="285" priority="209" operator="equal">
      <formula>"OPORTUNIDADE"</formula>
    </cfRule>
  </conditionalFormatting>
  <conditionalFormatting sqref="Y71">
    <cfRule type="cellIs" dxfId="284" priority="207" operator="equal">
      <formula>"NÃO"</formula>
    </cfRule>
    <cfRule type="cellIs" dxfId="283" priority="208" operator="equal">
      <formula>"SIM"</formula>
    </cfRule>
  </conditionalFormatting>
  <conditionalFormatting sqref="Z71">
    <cfRule type="cellIs" dxfId="282" priority="206" operator="equal">
      <formula>"OPORTUNIDADE"</formula>
    </cfRule>
  </conditionalFormatting>
  <conditionalFormatting sqref="Z71">
    <cfRule type="cellIs" dxfId="281" priority="204" operator="equal">
      <formula>"NÃO"</formula>
    </cfRule>
    <cfRule type="cellIs" dxfId="280" priority="205" operator="equal">
      <formula>"SIM"</formula>
    </cfRule>
  </conditionalFormatting>
  <conditionalFormatting sqref="Z71">
    <cfRule type="cellIs" dxfId="279" priority="203" operator="equal">
      <formula>"OPORTUNIDADE"</formula>
    </cfRule>
  </conditionalFormatting>
  <conditionalFormatting sqref="Z71">
    <cfRule type="cellIs" dxfId="278" priority="201" operator="equal">
      <formula>"NÃO"</formula>
    </cfRule>
    <cfRule type="cellIs" dxfId="277" priority="202" operator="equal">
      <formula>"SIM"</formula>
    </cfRule>
  </conditionalFormatting>
  <conditionalFormatting sqref="Z71">
    <cfRule type="cellIs" dxfId="276" priority="200" operator="equal">
      <formula>"OPORTUNIDADE"</formula>
    </cfRule>
  </conditionalFormatting>
  <conditionalFormatting sqref="Z71">
    <cfRule type="cellIs" dxfId="275" priority="198" operator="equal">
      <formula>"NÃO"</formula>
    </cfRule>
    <cfRule type="cellIs" dxfId="274" priority="199" operator="equal">
      <formula>"SIM"</formula>
    </cfRule>
  </conditionalFormatting>
  <conditionalFormatting sqref="Z75">
    <cfRule type="cellIs" dxfId="273" priority="191" operator="equal">
      <formula>"OPORTUNIDADE"</formula>
    </cfRule>
  </conditionalFormatting>
  <conditionalFormatting sqref="Z75">
    <cfRule type="cellIs" dxfId="272" priority="189" operator="equal">
      <formula>"NÃO"</formula>
    </cfRule>
    <cfRule type="cellIs" dxfId="271" priority="190" operator="equal">
      <formula>"SIM"</formula>
    </cfRule>
  </conditionalFormatting>
  <conditionalFormatting sqref="Y75">
    <cfRule type="cellIs" dxfId="270" priority="188" operator="equal">
      <formula>"OPORTUNIDADE"</formula>
    </cfRule>
  </conditionalFormatting>
  <conditionalFormatting sqref="Y75">
    <cfRule type="cellIs" dxfId="269" priority="186" operator="equal">
      <formula>"NÃO"</formula>
    </cfRule>
    <cfRule type="cellIs" dxfId="268" priority="187" operator="equal">
      <formula>"SIM"</formula>
    </cfRule>
  </conditionalFormatting>
  <conditionalFormatting sqref="BK33">
    <cfRule type="iconSet" priority="185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67" priority="184" operator="equal">
      <formula>"OPORTUNIDADE"</formula>
    </cfRule>
  </conditionalFormatting>
  <conditionalFormatting sqref="Y68:Y69">
    <cfRule type="cellIs" dxfId="266" priority="182" operator="equal">
      <formula>"NÃO"</formula>
    </cfRule>
    <cfRule type="cellIs" dxfId="265" priority="183" operator="equal">
      <formula>"SIM"</formula>
    </cfRule>
  </conditionalFormatting>
  <conditionalFormatting sqref="Z68">
    <cfRule type="cellIs" dxfId="264" priority="181" operator="equal">
      <formula>"OPORTUNIDADE"</formula>
    </cfRule>
  </conditionalFormatting>
  <conditionalFormatting sqref="Z68">
    <cfRule type="cellIs" dxfId="263" priority="179" operator="equal">
      <formula>"NÃO"</formula>
    </cfRule>
    <cfRule type="cellIs" dxfId="262" priority="180" operator="equal">
      <formula>"SIM"</formula>
    </cfRule>
  </conditionalFormatting>
  <conditionalFormatting sqref="Z68">
    <cfRule type="cellIs" dxfId="261" priority="178" operator="equal">
      <formula>"OPORTUNIDADE"</formula>
    </cfRule>
  </conditionalFormatting>
  <conditionalFormatting sqref="Z68">
    <cfRule type="cellIs" dxfId="260" priority="176" operator="equal">
      <formula>"NÃO"</formula>
    </cfRule>
    <cfRule type="cellIs" dxfId="259" priority="177" operator="equal">
      <formula>"SIM"</formula>
    </cfRule>
  </conditionalFormatting>
  <conditionalFormatting sqref="Z68">
    <cfRule type="cellIs" dxfId="258" priority="175" operator="equal">
      <formula>"OPORTUNIDADE"</formula>
    </cfRule>
  </conditionalFormatting>
  <conditionalFormatting sqref="Z68">
    <cfRule type="cellIs" dxfId="257" priority="173" operator="equal">
      <formula>"NÃO"</formula>
    </cfRule>
    <cfRule type="cellIs" dxfId="256" priority="174" operator="equal">
      <formula>"SIM"</formula>
    </cfRule>
  </conditionalFormatting>
  <conditionalFormatting sqref="Z68">
    <cfRule type="cellIs" dxfId="255" priority="172" operator="equal">
      <formula>"OPORTUNIDADE"</formula>
    </cfRule>
  </conditionalFormatting>
  <conditionalFormatting sqref="Z68">
    <cfRule type="cellIs" dxfId="254" priority="170" operator="equal">
      <formula>"NÃO"</formula>
    </cfRule>
    <cfRule type="cellIs" dxfId="253" priority="171" operator="equal">
      <formula>"SIM"</formula>
    </cfRule>
  </conditionalFormatting>
  <conditionalFormatting sqref="Z68">
    <cfRule type="cellIs" dxfId="252" priority="169" operator="equal">
      <formula>"OPORTUNIDADE"</formula>
    </cfRule>
  </conditionalFormatting>
  <conditionalFormatting sqref="Z68">
    <cfRule type="cellIs" dxfId="251" priority="167" operator="equal">
      <formula>"NÃO"</formula>
    </cfRule>
    <cfRule type="cellIs" dxfId="250" priority="168" operator="equal">
      <formula>"SIM"</formula>
    </cfRule>
  </conditionalFormatting>
  <conditionalFormatting sqref="Z68">
    <cfRule type="cellIs" dxfId="249" priority="166" operator="equal">
      <formula>"OPORTUNIDADE"</formula>
    </cfRule>
  </conditionalFormatting>
  <conditionalFormatting sqref="Z68">
    <cfRule type="cellIs" dxfId="248" priority="164" operator="equal">
      <formula>"NÃO"</formula>
    </cfRule>
    <cfRule type="cellIs" dxfId="247" priority="165" operator="equal">
      <formula>"SIM"</formula>
    </cfRule>
  </conditionalFormatting>
  <conditionalFormatting sqref="Z68">
    <cfRule type="cellIs" dxfId="246" priority="163" operator="equal">
      <formula>"OPORTUNIDADE"</formula>
    </cfRule>
  </conditionalFormatting>
  <conditionalFormatting sqref="Z68">
    <cfRule type="cellIs" dxfId="245" priority="161" operator="equal">
      <formula>"NÃO"</formula>
    </cfRule>
    <cfRule type="cellIs" dxfId="244" priority="162" operator="equal">
      <formula>"SIM"</formula>
    </cfRule>
  </conditionalFormatting>
  <conditionalFormatting sqref="Z68">
    <cfRule type="cellIs" dxfId="243" priority="160" operator="equal">
      <formula>"OPORTUNIDADE"</formula>
    </cfRule>
  </conditionalFormatting>
  <conditionalFormatting sqref="Z68">
    <cfRule type="cellIs" dxfId="242" priority="158" operator="equal">
      <formula>"NÃO"</formula>
    </cfRule>
    <cfRule type="cellIs" dxfId="241" priority="159" operator="equal">
      <formula>"SIM"</formula>
    </cfRule>
  </conditionalFormatting>
  <conditionalFormatting sqref="Y67:Y69">
    <cfRule type="cellIs" dxfId="240" priority="157" operator="equal">
      <formula>"OPORTUNIDADE"</formula>
    </cfRule>
  </conditionalFormatting>
  <conditionalFormatting sqref="Y67:Y69">
    <cfRule type="cellIs" dxfId="239" priority="155" operator="equal">
      <formula>"NÃO"</formula>
    </cfRule>
    <cfRule type="cellIs" dxfId="238" priority="156" operator="equal">
      <formula>"SIM"</formula>
    </cfRule>
  </conditionalFormatting>
  <conditionalFormatting sqref="Z67:Z68">
    <cfRule type="cellIs" dxfId="237" priority="154" operator="equal">
      <formula>"OPORTUNIDADE"</formula>
    </cfRule>
  </conditionalFormatting>
  <conditionalFormatting sqref="Z67:Z68">
    <cfRule type="cellIs" dxfId="236" priority="152" operator="equal">
      <formula>"NÃO"</formula>
    </cfRule>
    <cfRule type="cellIs" dxfId="235" priority="153" operator="equal">
      <formula>"SIM"</formula>
    </cfRule>
  </conditionalFormatting>
  <conditionalFormatting sqref="Z69">
    <cfRule type="cellIs" dxfId="234" priority="151" operator="equal">
      <formula>"OPORTUNIDADE"</formula>
    </cfRule>
  </conditionalFormatting>
  <conditionalFormatting sqref="Z69">
    <cfRule type="cellIs" dxfId="233" priority="149" operator="equal">
      <formula>"NÃO"</formula>
    </cfRule>
    <cfRule type="cellIs" dxfId="232" priority="150" operator="equal">
      <formula>"SIM"</formula>
    </cfRule>
  </conditionalFormatting>
  <conditionalFormatting sqref="Z69">
    <cfRule type="cellIs" dxfId="231" priority="148" operator="equal">
      <formula>"OPORTUNIDADE"</formula>
    </cfRule>
  </conditionalFormatting>
  <conditionalFormatting sqref="Z69">
    <cfRule type="cellIs" dxfId="230" priority="146" operator="equal">
      <formula>"NÃO"</formula>
    </cfRule>
    <cfRule type="cellIs" dxfId="229" priority="147" operator="equal">
      <formula>"SIM"</formula>
    </cfRule>
  </conditionalFormatting>
  <conditionalFormatting sqref="Z69">
    <cfRule type="cellIs" dxfId="228" priority="145" operator="equal">
      <formula>"OPORTUNIDADE"</formula>
    </cfRule>
  </conditionalFormatting>
  <conditionalFormatting sqref="Z69">
    <cfRule type="cellIs" dxfId="227" priority="143" operator="equal">
      <formula>"NÃO"</formula>
    </cfRule>
    <cfRule type="cellIs" dxfId="226" priority="144" operator="equal">
      <formula>"SIM"</formula>
    </cfRule>
  </conditionalFormatting>
  <conditionalFormatting sqref="Z69">
    <cfRule type="cellIs" dxfId="225" priority="142" operator="equal">
      <formula>"OPORTUNIDADE"</formula>
    </cfRule>
  </conditionalFormatting>
  <conditionalFormatting sqref="Z69">
    <cfRule type="cellIs" dxfId="224" priority="140" operator="equal">
      <formula>"NÃO"</formula>
    </cfRule>
    <cfRule type="cellIs" dxfId="223" priority="141" operator="equal">
      <formula>"SIM"</formula>
    </cfRule>
  </conditionalFormatting>
  <conditionalFormatting sqref="BK37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24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23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22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21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0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19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18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16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22" priority="114" operator="equal">
      <formula>"OPORTUNIDADE"</formula>
    </cfRule>
  </conditionalFormatting>
  <conditionalFormatting sqref="Z91:Z92">
    <cfRule type="cellIs" dxfId="221" priority="112" operator="equal">
      <formula>"NÃO"</formula>
    </cfRule>
    <cfRule type="cellIs" dxfId="220" priority="113" operator="equal">
      <formula>"SIM"</formula>
    </cfRule>
  </conditionalFormatting>
  <conditionalFormatting sqref="Y91:Y100">
    <cfRule type="cellIs" dxfId="219" priority="111" operator="equal">
      <formula>"OPORTUNIDADE"</formula>
    </cfRule>
  </conditionalFormatting>
  <conditionalFormatting sqref="Y91:Y100">
    <cfRule type="cellIs" dxfId="218" priority="109" operator="equal">
      <formula>"NÃO"</formula>
    </cfRule>
    <cfRule type="cellIs" dxfId="217" priority="110" operator="equal">
      <formula>"SIM"</formula>
    </cfRule>
  </conditionalFormatting>
  <conditionalFormatting sqref="BK81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16" priority="105" operator="equal">
      <formula>"OPORTUNIDADE"</formula>
    </cfRule>
  </conditionalFormatting>
  <conditionalFormatting sqref="Z96">
    <cfRule type="cellIs" dxfId="215" priority="103" operator="equal">
      <formula>"NÃO"</formula>
    </cfRule>
    <cfRule type="cellIs" dxfId="214" priority="104" operator="equal">
      <formula>"SIM"</formula>
    </cfRule>
  </conditionalFormatting>
  <conditionalFormatting sqref="BP84">
    <cfRule type="iconSet" priority="93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87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86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8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82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81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0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79">
      <iconSet showValue="0">
        <cfvo type="percent" val="0"/>
        <cfvo type="num" val="1"/>
        <cfvo type="num" val="1" gte="0"/>
      </iconSet>
    </cfRule>
  </conditionalFormatting>
  <conditionalFormatting sqref="Y107:Y108">
    <cfRule type="cellIs" dxfId="213" priority="75" operator="equal">
      <formula>"OPORTUNIDADE"</formula>
    </cfRule>
  </conditionalFormatting>
  <conditionalFormatting sqref="Y107:Y108">
    <cfRule type="cellIs" dxfId="212" priority="73" operator="equal">
      <formula>"NÃO"</formula>
    </cfRule>
    <cfRule type="cellIs" dxfId="211" priority="74" operator="equal">
      <formula>"SIM"</formula>
    </cfRule>
  </conditionalFormatting>
  <conditionalFormatting sqref="Y104:Y106">
    <cfRule type="cellIs" dxfId="210" priority="69" operator="equal">
      <formula>"OPORTUNIDADE"</formula>
    </cfRule>
  </conditionalFormatting>
  <conditionalFormatting sqref="Y104:Y106">
    <cfRule type="cellIs" dxfId="209" priority="67" operator="equal">
      <formula>"NÃO"</formula>
    </cfRule>
    <cfRule type="cellIs" dxfId="208" priority="68" operator="equal">
      <formula>"SIM"</formula>
    </cfRule>
  </conditionalFormatting>
  <conditionalFormatting sqref="Y107:Y108">
    <cfRule type="cellIs" dxfId="207" priority="66" operator="equal">
      <formula>"OPORTUNIDADE"</formula>
    </cfRule>
  </conditionalFormatting>
  <conditionalFormatting sqref="Y107:Y108">
    <cfRule type="cellIs" dxfId="206" priority="64" operator="equal">
      <formula>"NÃO"</formula>
    </cfRule>
    <cfRule type="cellIs" dxfId="205" priority="65" operator="equal">
      <formula>"SIM"</formula>
    </cfRule>
  </conditionalFormatting>
  <conditionalFormatting sqref="Z109">
    <cfRule type="cellIs" dxfId="204" priority="63" operator="equal">
      <formula>"OPORTUNIDADE"</formula>
    </cfRule>
  </conditionalFormatting>
  <conditionalFormatting sqref="Z109">
    <cfRule type="cellIs" dxfId="203" priority="61" operator="equal">
      <formula>"NÃO"</formula>
    </cfRule>
    <cfRule type="cellIs" dxfId="202" priority="62" operator="equal">
      <formula>"SIM"</formula>
    </cfRule>
  </conditionalFormatting>
  <conditionalFormatting sqref="Z109">
    <cfRule type="cellIs" dxfId="201" priority="60" operator="equal">
      <formula>"OPORTUNIDADE"</formula>
    </cfRule>
  </conditionalFormatting>
  <conditionalFormatting sqref="Z109">
    <cfRule type="cellIs" dxfId="200" priority="58" operator="equal">
      <formula>"NÃO"</formula>
    </cfRule>
    <cfRule type="cellIs" dxfId="199" priority="59" operator="equal">
      <formula>"SIM"</formula>
    </cfRule>
  </conditionalFormatting>
  <conditionalFormatting sqref="Z109">
    <cfRule type="cellIs" dxfId="198" priority="57" operator="equal">
      <formula>"OPORTUNIDADE"</formula>
    </cfRule>
  </conditionalFormatting>
  <conditionalFormatting sqref="Z109">
    <cfRule type="cellIs" dxfId="197" priority="55" operator="equal">
      <formula>"NÃO"</formula>
    </cfRule>
    <cfRule type="cellIs" dxfId="196" priority="56" operator="equal">
      <formula>"SIM"</formula>
    </cfRule>
  </conditionalFormatting>
  <conditionalFormatting sqref="Y109">
    <cfRule type="cellIs" dxfId="195" priority="54" operator="equal">
      <formula>"OPORTUNIDADE"</formula>
    </cfRule>
  </conditionalFormatting>
  <conditionalFormatting sqref="Y109">
    <cfRule type="cellIs" dxfId="194" priority="52" operator="equal">
      <formula>"NÃO"</formula>
    </cfRule>
    <cfRule type="cellIs" dxfId="193" priority="53" operator="equal">
      <formula>"SIM"</formula>
    </cfRule>
  </conditionalFormatting>
  <conditionalFormatting sqref="Z109">
    <cfRule type="cellIs" dxfId="192" priority="51" operator="equal">
      <formula>"OPORTUNIDADE"</formula>
    </cfRule>
  </conditionalFormatting>
  <conditionalFormatting sqref="Z109">
    <cfRule type="cellIs" dxfId="191" priority="49" operator="equal">
      <formula>"NÃO"</formula>
    </cfRule>
    <cfRule type="cellIs" dxfId="190" priority="50" operator="equal">
      <formula>"SIM"</formula>
    </cfRule>
  </conditionalFormatting>
  <conditionalFormatting sqref="Y109:Y111">
    <cfRule type="cellIs" dxfId="189" priority="48" operator="equal">
      <formula>"OPORTUNIDADE"</formula>
    </cfRule>
  </conditionalFormatting>
  <conditionalFormatting sqref="Y109:Y111">
    <cfRule type="cellIs" dxfId="188" priority="46" operator="equal">
      <formula>"NÃO"</formula>
    </cfRule>
    <cfRule type="cellIs" dxfId="187" priority="47" operator="equal">
      <formula>"SIM"</formula>
    </cfRule>
  </conditionalFormatting>
  <conditionalFormatting sqref="Y109:Y111">
    <cfRule type="cellIs" dxfId="186" priority="45" operator="equal">
      <formula>"OPORTUNIDADE"</formula>
    </cfRule>
  </conditionalFormatting>
  <conditionalFormatting sqref="Y109:Y111">
    <cfRule type="cellIs" dxfId="185" priority="43" operator="equal">
      <formula>"NÃO"</formula>
    </cfRule>
    <cfRule type="cellIs" dxfId="184" priority="44" operator="equal">
      <formula>"SIM"</formula>
    </cfRule>
  </conditionalFormatting>
  <conditionalFormatting sqref="Z107:Z108">
    <cfRule type="cellIs" dxfId="183" priority="42" operator="equal">
      <formula>"OPORTUNIDADE"</formula>
    </cfRule>
  </conditionalFormatting>
  <conditionalFormatting sqref="Z107:Z108">
    <cfRule type="cellIs" dxfId="182" priority="40" operator="equal">
      <formula>"NÃO"</formula>
    </cfRule>
    <cfRule type="cellIs" dxfId="181" priority="41" operator="equal">
      <formula>"SIM"</formula>
    </cfRule>
  </conditionalFormatting>
  <conditionalFormatting sqref="Y107:Y108">
    <cfRule type="cellIs" dxfId="180" priority="36" operator="equal">
      <formula>"OPORTUNIDADE"</formula>
    </cfRule>
  </conditionalFormatting>
  <conditionalFormatting sqref="Y107:Y108">
    <cfRule type="cellIs" dxfId="179" priority="34" operator="equal">
      <formula>"NÃO"</formula>
    </cfRule>
    <cfRule type="cellIs" dxfId="178" priority="35" operator="equal">
      <formula>"SIM"</formula>
    </cfRule>
  </conditionalFormatting>
  <conditionalFormatting sqref="BP96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7" priority="29" operator="equal">
      <formula>"OPORTUNIDADE"</formula>
    </cfRule>
  </conditionalFormatting>
  <conditionalFormatting sqref="Z108">
    <cfRule type="cellIs" dxfId="176" priority="27" operator="equal">
      <formula>"NÃO"</formula>
    </cfRule>
    <cfRule type="cellIs" dxfId="175" priority="28" operator="equal">
      <formula>"SIM"</formula>
    </cfRule>
  </conditionalFormatting>
  <conditionalFormatting sqref="Y112">
    <cfRule type="cellIs" dxfId="174" priority="26" operator="equal">
      <formula>"OPORTUNIDADE"</formula>
    </cfRule>
  </conditionalFormatting>
  <conditionalFormatting sqref="Y112">
    <cfRule type="cellIs" dxfId="173" priority="24" operator="equal">
      <formula>"NÃO"</formula>
    </cfRule>
    <cfRule type="cellIs" dxfId="172" priority="25" operator="equal">
      <formula>"SIM"</formula>
    </cfRule>
  </conditionalFormatting>
  <conditionalFormatting sqref="Z111">
    <cfRule type="cellIs" dxfId="171" priority="23" operator="equal">
      <formula>"OPORTUNIDADE"</formula>
    </cfRule>
  </conditionalFormatting>
  <conditionalFormatting sqref="Z111">
    <cfRule type="cellIs" dxfId="170" priority="21" operator="equal">
      <formula>"NÃO"</formula>
    </cfRule>
    <cfRule type="cellIs" dxfId="169" priority="22" operator="equal">
      <formula>"SIM"</formula>
    </cfRule>
  </conditionalFormatting>
  <conditionalFormatting sqref="Y111">
    <cfRule type="cellIs" dxfId="168" priority="20" operator="equal">
      <formula>"OPORTUNIDADE"</formula>
    </cfRule>
  </conditionalFormatting>
  <conditionalFormatting sqref="Y111">
    <cfRule type="cellIs" dxfId="167" priority="18" operator="equal">
      <formula>"NÃO"</formula>
    </cfRule>
    <cfRule type="cellIs" dxfId="166" priority="19" operator="equal">
      <formula>"SIM"</formula>
    </cfRule>
  </conditionalFormatting>
  <conditionalFormatting sqref="Z104">
    <cfRule type="cellIs" dxfId="165" priority="17" operator="equal">
      <formula>"OPORTUNIDADE"</formula>
    </cfRule>
  </conditionalFormatting>
  <conditionalFormatting sqref="Z104">
    <cfRule type="cellIs" dxfId="164" priority="15" operator="equal">
      <formula>"NÃO"</formula>
    </cfRule>
    <cfRule type="cellIs" dxfId="163" priority="16" operator="equal">
      <formula>"SIM"</formula>
    </cfRule>
  </conditionalFormatting>
  <conditionalFormatting sqref="Y104:Y106">
    <cfRule type="cellIs" dxfId="162" priority="14" operator="equal">
      <formula>"OPORTUNIDADE"</formula>
    </cfRule>
  </conditionalFormatting>
  <conditionalFormatting sqref="Y104:Y106">
    <cfRule type="cellIs" dxfId="161" priority="12" operator="equal">
      <formula>"NÃO"</formula>
    </cfRule>
    <cfRule type="cellIs" dxfId="160" priority="13" operator="equal">
      <formula>"SIM"</formula>
    </cfRule>
  </conditionalFormatting>
  <conditionalFormatting sqref="Y107:Z107">
    <cfRule type="cellIs" dxfId="159" priority="11" operator="equal">
      <formula>"OPORTUNIDADE"</formula>
    </cfRule>
  </conditionalFormatting>
  <conditionalFormatting sqref="Y107:Z107">
    <cfRule type="cellIs" dxfId="158" priority="9" operator="equal">
      <formula>"NÃO"</formula>
    </cfRule>
    <cfRule type="cellIs" dxfId="157" priority="10" operator="equal">
      <formula>"SIM"</formula>
    </cfRule>
  </conditionalFormatting>
  <conditionalFormatting sqref="Z106">
    <cfRule type="cellIs" dxfId="156" priority="8" operator="equal">
      <formula>"OPORTUNIDADE"</formula>
    </cfRule>
  </conditionalFormatting>
  <conditionalFormatting sqref="Z106">
    <cfRule type="cellIs" dxfId="155" priority="6" operator="equal">
      <formula>"NÃO"</formula>
    </cfRule>
    <cfRule type="cellIs" dxfId="154" priority="7" operator="equal">
      <formula>"SIM"</formula>
    </cfRule>
  </conditionalFormatting>
  <conditionalFormatting sqref="Y106">
    <cfRule type="cellIs" dxfId="153" priority="5" operator="equal">
      <formula>"OPORTUNIDADE"</formula>
    </cfRule>
  </conditionalFormatting>
  <conditionalFormatting sqref="Y106">
    <cfRule type="cellIs" dxfId="152" priority="3" operator="equal">
      <formula>"NÃO"</formula>
    </cfRule>
    <cfRule type="cellIs" dxfId="151" priority="4" operator="equal">
      <formula>"SIM"</formula>
    </cfRule>
  </conditionalFormatting>
  <conditionalFormatting sqref="BP95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N1" workbookViewId="0">
      <selection activeCell="A92" sqref="A92:Q101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7" t="s">
        <v>1455</v>
      </c>
      <c r="D5" s="308"/>
      <c r="E5" s="308"/>
      <c r="F5" s="308"/>
      <c r="G5" s="308"/>
      <c r="H5" s="308"/>
      <c r="I5" s="308"/>
      <c r="J5" s="309"/>
      <c r="K5" s="310" t="s">
        <v>1456</v>
      </c>
      <c r="L5" s="311"/>
      <c r="M5" s="311"/>
      <c r="N5" s="311"/>
      <c r="O5" s="312" t="s">
        <v>1457</v>
      </c>
      <c r="P5" s="312"/>
      <c r="Q5" s="313"/>
    </row>
    <row r="6" spans="1:17" s="102" customFormat="1" ht="15" customHeight="1">
      <c r="A6" s="96" t="s">
        <v>1458</v>
      </c>
      <c r="B6" s="103" t="s">
        <v>1459</v>
      </c>
      <c r="C6" s="104" t="s">
        <v>1166</v>
      </c>
      <c r="D6" s="105" t="s">
        <v>1167</v>
      </c>
      <c r="E6" s="104" t="s">
        <v>1460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1461</v>
      </c>
      <c r="M6" s="150" t="s">
        <v>30</v>
      </c>
      <c r="N6" s="151" t="s">
        <v>1161</v>
      </c>
      <c r="O6" s="170" t="s">
        <v>1204</v>
      </c>
      <c r="P6" s="170"/>
      <c r="Q6" s="219" t="s">
        <v>1462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-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-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hidden="1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 t="str">
        <f>IF(FN_MC!BH104="","*",FN_MC!BH104)</f>
        <v>*</v>
      </c>
      <c r="P105" s="99"/>
      <c r="Q105" s="157" t="str">
        <f>IF($A$2=1,IF(FN_MC!BJ104="","*",FN_MC!BJ104),IF(FN_MC!BK104="","*",FN_MC!BK104))</f>
        <v>*</v>
      </c>
    </row>
    <row r="106" spans="1:17" hidden="1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 t="str">
        <f>IF(FN_MC!BH105="","*",FN_MC!BH105)</f>
        <v>*</v>
      </c>
      <c r="P106" s="99"/>
      <c r="Q106" s="157" t="str">
        <f>IF($A$2=1,IF(FN_MC!BJ105="","*",FN_MC!BJ105),IF(FN_MC!BK105="","*",FN_MC!BK105))</f>
        <v>*</v>
      </c>
    </row>
    <row r="107" spans="1:17" ht="12.75" hidden="1" customHeight="1">
      <c r="A107" s="106">
        <f>IF(FN_MC!B106="","*",FN_MC!B106)</f>
        <v>45939</v>
      </c>
      <c r="B107" s="107" t="str">
        <f>IF(FN_MC!X106="","*",FN_MC!X106)</f>
        <v>Oportunidade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 t="str">
        <f>IF(FN_MC!BH106="","*",FN_MC!BH106)</f>
        <v>*</v>
      </c>
      <c r="P107" s="99"/>
      <c r="Q107" s="157" t="str">
        <f>IF($A$2=1,IF(FN_MC!BJ106="","*",FN_MC!BJ106),IF(FN_MC!BK106="","*",FN_MC!BK106))</f>
        <v>*</v>
      </c>
    </row>
    <row r="108" spans="1:17" hidden="1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 t="str">
        <f>IF(FN_MC!BH107="","*",FN_MC!BH107)</f>
        <v>*</v>
      </c>
      <c r="P108" s="99"/>
      <c r="Q108" s="157" t="str">
        <f>IF($A$2=1,IF(FN_MC!BJ107="","*",FN_MC!BJ107),IF(FN_MC!BK107="","*",FN_MC!BK107))</f>
        <v>*</v>
      </c>
    </row>
    <row r="109" spans="1:17" ht="30" hidden="1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 t="str">
        <f>IF(FN_MC!BH108="","*",FN_MC!BH108)</f>
        <v>*</v>
      </c>
      <c r="P109" s="99"/>
      <c r="Q109" s="157" t="str">
        <f>IF($A$2=1,IF(FN_MC!BJ108="","*",FN_MC!BJ108),IF(FN_MC!BK108="","*",FN_MC!BK108))</f>
        <v>*</v>
      </c>
    </row>
    <row r="110" spans="1:17" hidden="1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 t="str">
        <f>IF(FN_MC!BH109="","*",FN_MC!BH109)</f>
        <v>*</v>
      </c>
      <c r="P110" s="99"/>
      <c r="Q110" s="157" t="str">
        <f>IF($A$2=1,IF(FN_MC!BJ109="","*",FN_MC!BJ109),IF(FN_MC!BK109="","*",FN_MC!BK109))</f>
        <v>*</v>
      </c>
    </row>
    <row r="111" spans="1:17" hidden="1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 t="str">
        <f>IF(FN_MC!BH110="","*",FN_MC!BH110)</f>
        <v>*</v>
      </c>
      <c r="P111" s="99"/>
      <c r="Q111" s="157" t="str">
        <f>IF($A$2=1,IF(FN_MC!BJ110="","*",FN_MC!BJ110),IF(FN_MC!BK110="","*",FN_MC!BK110))</f>
        <v>*</v>
      </c>
    </row>
    <row r="112" spans="1:17" hidden="1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 t="str">
        <f>IF(FN_MC!BH111="","*",FN_MC!BH111)</f>
        <v>*</v>
      </c>
      <c r="P112" s="99"/>
      <c r="Q112" s="157" t="str">
        <f>IF($A$2=1,IF(FN_MC!BJ111="","*",FN_MC!BJ111),IF(FN_MC!BK111="","*",FN_MC!BK111))</f>
        <v>*</v>
      </c>
    </row>
    <row r="113" spans="1:17" ht="35.25" hidden="1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 t="str">
        <f>IF(FN_MC!BH112="","*",FN_MC!BH112)</f>
        <v>*</v>
      </c>
      <c r="P113" s="99"/>
      <c r="Q113" s="157" t="str">
        <f>IF($A$2=1,IF(FN_MC!BJ112="","*",FN_MC!BJ112),IF(FN_MC!BK112="","*",FN_MC!BK112))</f>
        <v>*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/>
      <c r="B1003" s="101"/>
      <c r="C1003" s="307" t="s">
        <v>1455</v>
      </c>
      <c r="D1003" s="308"/>
      <c r="E1003" s="308"/>
      <c r="F1003" s="308"/>
      <c r="G1003" s="308"/>
      <c r="H1003" s="308"/>
      <c r="I1003" s="308"/>
      <c r="J1003" s="309"/>
      <c r="K1003" s="310" t="s">
        <v>1456</v>
      </c>
      <c r="L1003" s="311"/>
      <c r="M1003" s="311"/>
      <c r="N1003" s="311"/>
      <c r="O1003" s="282" t="s">
        <v>1457</v>
      </c>
      <c r="P1003" s="258"/>
      <c r="Q1003" s="157"/>
    </row>
    <row r="1004" spans="1:17">
      <c r="A1004" s="96" t="s">
        <v>1458</v>
      </c>
      <c r="B1004" s="103" t="s">
        <v>1459</v>
      </c>
      <c r="C1004" s="104" t="s">
        <v>1166</v>
      </c>
      <c r="D1004" s="105" t="s">
        <v>1167</v>
      </c>
      <c r="E1004" s="104" t="s">
        <v>1460</v>
      </c>
      <c r="F1004" s="104" t="s">
        <v>1157</v>
      </c>
      <c r="G1004" s="104" t="s">
        <v>1161</v>
      </c>
      <c r="H1004" s="165" t="s">
        <v>30</v>
      </c>
      <c r="I1004" s="140" t="s">
        <v>1162</v>
      </c>
      <c r="J1004" s="140" t="s">
        <v>1163</v>
      </c>
      <c r="K1004" s="150" t="s">
        <v>1157</v>
      </c>
      <c r="L1004" s="150" t="s">
        <v>1461</v>
      </c>
      <c r="M1004" s="150" t="s">
        <v>30</v>
      </c>
      <c r="N1004" s="151" t="s">
        <v>1161</v>
      </c>
      <c r="O1004" s="170" t="s">
        <v>1204</v>
      </c>
      <c r="P1004" s="219" t="s">
        <v>1462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8" dateTimeGrouping="day"/>
      </filters>
    </filterColumn>
  </autoFilter>
  <mergeCells count="5">
    <mergeCell ref="C5:J5"/>
    <mergeCell ref="K5:N5"/>
    <mergeCell ref="O5:Q5"/>
    <mergeCell ref="C1003:J1003"/>
    <mergeCell ref="K1003:N1003"/>
  </mergeCells>
  <conditionalFormatting sqref="A2">
    <cfRule type="iconSet" priority="11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0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8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4">
      <iconSet showValue="0">
        <cfvo type="percent" val="0"/>
        <cfvo type="num" val="1"/>
        <cfvo type="num" val="1" gte="0"/>
      </iconSet>
    </cfRule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2">
      <iconSet showValue="0">
        <cfvo type="percent" val="0"/>
        <cfvo type="num" val="1"/>
        <cfvo type="num" val="1" gte="0"/>
      </iconSet>
    </cfRule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 filterMode="1">
    <tabColor rgb="FF0070C0"/>
    <pageSetUpPr fitToPage="1"/>
  </sheetPr>
  <dimension ref="A1:Y3002"/>
  <sheetViews>
    <sheetView showGridLines="0" workbookViewId="0">
      <selection activeCell="F3005" sqref="F3005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4"/>
      <c r="B1" s="315"/>
      <c r="C1" s="316"/>
      <c r="L1" s="110"/>
      <c r="M1" s="133"/>
      <c r="O1" s="192"/>
      <c r="P1" s="191"/>
      <c r="Q1" s="317" t="s">
        <v>1214</v>
      </c>
      <c r="R1" s="318"/>
      <c r="U1" s="111"/>
      <c r="V1" s="319" t="s">
        <v>1463</v>
      </c>
      <c r="W1" s="319"/>
      <c r="X1" s="319"/>
      <c r="Y1" s="113"/>
    </row>
    <row r="2" spans="1:25" s="109" customFormat="1" ht="11.25" customHeight="1">
      <c r="A2" s="114" t="s">
        <v>1464</v>
      </c>
      <c r="B2" s="114" t="s">
        <v>1459</v>
      </c>
      <c r="C2" s="114" t="s">
        <v>7</v>
      </c>
      <c r="D2" s="115" t="s">
        <v>1166</v>
      </c>
      <c r="E2" s="115" t="s">
        <v>1167</v>
      </c>
      <c r="F2" s="115" t="s">
        <v>1458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1465</v>
      </c>
      <c r="U2" s="117" t="s">
        <v>1169</v>
      </c>
      <c r="V2" s="112">
        <f ca="1">TODAY()-1</f>
        <v>45937</v>
      </c>
      <c r="W2" s="112">
        <f ca="1">V2-1</f>
        <v>45936</v>
      </c>
      <c r="X2" s="112">
        <f ca="1">W2-1</f>
        <v>45935</v>
      </c>
      <c r="Y2" s="113"/>
    </row>
    <row r="3" spans="1:25" s="122" customFormat="1" hidden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0</v>
      </c>
      <c r="X3" s="121" t="str">
        <f ca="1">_xlfn.XLOOKUP(G3&amp;$X$2,BS_CONTROLE[CHAVE],BS_CONTROLE[Quantidade_11],"-")</f>
        <v>-</v>
      </c>
    </row>
    <row r="4" spans="1:25" s="122" customFormat="1" hidden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0</v>
      </c>
      <c r="X4" s="121" t="str">
        <f ca="1">_xlfn.XLOOKUP(G4&amp;$X$2,BS_CONTROLE[CHAVE],BS_CONTROLE[Quantidade_11],"-")</f>
        <v>-</v>
      </c>
    </row>
    <row r="5" spans="1:25" s="122" customFormat="1" hidden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 t="str">
        <f ca="1">_xlfn.XLOOKUP(G5&amp;$W$2,BS_CONTROLE[CHAVE],BS_CONTROLE[Quantidade_11],"-")</f>
        <v>-</v>
      </c>
      <c r="X5" s="121" t="str">
        <f ca="1">_xlfn.XLOOKUP(G5&amp;$X$2,BS_CONTROLE[CHAVE],BS_CONTROLE[Quantidade_11],"-")</f>
        <v>-</v>
      </c>
    </row>
    <row r="6" spans="1:25" s="122" customFormat="1" hidden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 t="str">
        <f ca="1">_xlfn.XLOOKUP(G6&amp;$W$2,BS_CONTROLE[CHAVE],BS_CONTROLE[Quantidade_11],"-")</f>
        <v>-</v>
      </c>
      <c r="X6" s="121" t="str">
        <f ca="1">_xlfn.XLOOKUP(G6&amp;$X$2,BS_CONTROLE[CHAVE],BS_CONTROLE[Quantidade_11],"-")</f>
        <v>-</v>
      </c>
    </row>
    <row r="7" spans="1:25" s="122" customFormat="1" hidden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28220</v>
      </c>
      <c r="X7" s="121">
        <f ca="1">_xlfn.XLOOKUP(G7&amp;$X$2,BS_CONTROLE[CHAVE],BS_CONTROLE[Quantidade_11],"-")</f>
        <v>0</v>
      </c>
    </row>
    <row r="8" spans="1:25" s="122" customFormat="1" hidden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>
        <f ca="1">_xlfn.XLOOKUP(G8&amp;$W$2,BS_CONTROLE[CHAVE],BS_CONTROLE[Quantidade_11],"-")</f>
        <v>1</v>
      </c>
      <c r="X8" s="121">
        <f ca="1">_xlfn.XLOOKUP(G8&amp;$X$2,BS_CONTROLE[CHAVE],BS_CONTROLE[Quantidade_11],"-")</f>
        <v>0</v>
      </c>
    </row>
    <row r="9" spans="1:25" s="122" customFormat="1" hidden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>
        <f ca="1">_xlfn.XLOOKUP(G9&amp;$V$2,BS_CONTROLE[CHAVE],BS_CONTROLE[Quantidade_11],"-")</f>
        <v>0</v>
      </c>
      <c r="W9" s="121" t="str">
        <f ca="1">_xlfn.XLOOKUP(G9&amp;$W$2,BS_CONTROLE[CHAVE],BS_CONTROLE[Quantidade_11],"-")</f>
        <v>-</v>
      </c>
      <c r="X9" s="121" t="str">
        <f ca="1">_xlfn.XLOOKUP(G9&amp;$X$2,BS_CONTROLE[CHAVE],BS_CONTROLE[Quantidade_11],"-")</f>
        <v>-</v>
      </c>
    </row>
    <row r="10" spans="1:25" s="122" customFormat="1" hidden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 hidden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>
        <f ca="1">_xlfn.XLOOKUP(G11&amp;$V$2,BS_CONTROLE[CHAVE],BS_CONTROLE[Quantidade_11],"-")</f>
        <v>600</v>
      </c>
      <c r="W11" s="121">
        <f ca="1">_xlfn.XLOOKUP(G11&amp;$W$2,BS_CONTROLE[CHAVE],BS_CONTROLE[Quantidade_11],"-")</f>
        <v>0</v>
      </c>
      <c r="X11" s="121" t="str">
        <f ca="1">_xlfn.XLOOKUP(G11&amp;$X$2,BS_CONTROLE[CHAVE],BS_CONTROLE[Quantidade_11],"-")</f>
        <v>-</v>
      </c>
    </row>
    <row r="12" spans="1:25" s="122" customFormat="1" hidden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 hidden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 hidden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 hidden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0</v>
      </c>
      <c r="X15" s="121" t="str">
        <f ca="1">_xlfn.XLOOKUP(G15&amp;$X$2,BS_CONTROLE[CHAVE],BS_CONTROLE[Quantidade_11],"-")</f>
        <v>-</v>
      </c>
    </row>
    <row r="16" spans="1:25" s="122" customFormat="1" hidden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 t="str">
        <f ca="1">_xlfn.XLOOKUP(G16&amp;$W$2,BS_CONTROLE[CHAVE],BS_CONTROLE[Quantidade_11],"-")</f>
        <v>-</v>
      </c>
      <c r="X16" s="121" t="str">
        <f ca="1">_xlfn.XLOOKUP(G16&amp;$X$2,BS_CONTROLE[CHAVE],BS_CONTROLE[Quantidade_11],"-")</f>
        <v>-</v>
      </c>
    </row>
    <row r="17" spans="1:24" s="122" customFormat="1" hidden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0</v>
      </c>
      <c r="X17" s="121" t="str">
        <f ca="1">_xlfn.XLOOKUP(G17&amp;$X$2,BS_CONTROLE[CHAVE],BS_CONTROLE[Quantidade_11],"-")</f>
        <v>-</v>
      </c>
    </row>
    <row r="18" spans="1:24" s="122" customFormat="1" hidden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>
        <f ca="1">_xlfn.XLOOKUP(G18&amp;$V$2,BS_CONTROLE[CHAVE],BS_CONTROLE[Quantidade_11],"-")</f>
        <v>1</v>
      </c>
      <c r="W18" s="121" t="str">
        <f ca="1">_xlfn.XLOOKUP(G18&amp;$W$2,BS_CONTROLE[CHAVE],BS_CONTROLE[Quantidade_11],"-")</f>
        <v>-</v>
      </c>
      <c r="X18" s="121">
        <f ca="1">_xlfn.XLOOKUP(G18&amp;$X$2,BS_CONTROLE[CHAVE],BS_CONTROLE[Quantidade_11],"-")</f>
        <v>0</v>
      </c>
    </row>
    <row r="19" spans="1:24" s="122" customFormat="1" hidden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28220</v>
      </c>
      <c r="X19" s="121">
        <f ca="1">_xlfn.XLOOKUP(G19&amp;$X$2,BS_CONTROLE[CHAVE],BS_CONTROLE[Quantidade_11],"-")</f>
        <v>0</v>
      </c>
    </row>
    <row r="20" spans="1:24" s="122" customFormat="1" hidden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 t="str">
        <f ca="1">_xlfn.XLOOKUP(G20&amp;$W$2,BS_CONTROLE[CHAVE],BS_CONTROLE[Quantidade_11],"-")</f>
        <v>-</v>
      </c>
      <c r="X20" s="121" t="str">
        <f ca="1">_xlfn.XLOOKUP(G20&amp;$X$2,BS_CONTROLE[CHAVE],BS_CONTROLE[Quantidade_11],"-")</f>
        <v>-</v>
      </c>
    </row>
    <row r="21" spans="1:24" s="122" customFormat="1" hidden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>
        <f ca="1">_xlfn.XLOOKUP(G21&amp;$V$2,BS_CONTROLE[CHAVE],BS_CONTROLE[Quantidade_11],"-")</f>
        <v>0</v>
      </c>
      <c r="W21" s="121" t="str">
        <f ca="1">_xlfn.XLOOKUP(G21&amp;$W$2,BS_CONTROLE[CHAVE],BS_CONTROLE[Quantidade_11],"-")</f>
        <v>-</v>
      </c>
      <c r="X21" s="121" t="str">
        <f ca="1">_xlfn.XLOOKUP(G21&amp;$X$2,BS_CONTROLE[CHAVE],BS_CONTROLE[Quantidade_11],"-")</f>
        <v>-</v>
      </c>
    </row>
    <row r="22" spans="1:24" s="122" customFormat="1" hidden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 hidden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>
        <f ca="1">_xlfn.XLOOKUP(G23&amp;$W$2,BS_CONTROLE[CHAVE],BS_CONTROLE[Quantidade_11],"-")</f>
        <v>1</v>
      </c>
      <c r="X23" s="121">
        <f ca="1">_xlfn.XLOOKUP(G23&amp;$X$2,BS_CONTROLE[CHAVE],BS_CONTROLE[Quantidade_11],"-")</f>
        <v>0</v>
      </c>
    </row>
    <row r="24" spans="1:24" s="122" customFormat="1" hidden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 hidden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 hidden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 hidden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 hidden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 hidden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 hidden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 hidden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 t="str">
        <f ca="1">_xlfn.XLOOKUP(G31&amp;$W$2,BS_CONTROLE[CHAVE],BS_CONTROLE[Quantidade_11],"-")</f>
        <v>-</v>
      </c>
      <c r="X31" s="121" t="str">
        <f ca="1">_xlfn.XLOOKUP(G31&amp;$X$2,BS_CONTROLE[CHAVE],BS_CONTROLE[Quantidade_11],"-")</f>
        <v>-</v>
      </c>
    </row>
    <row r="32" spans="1:24" s="122" customFormat="1" hidden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0</v>
      </c>
      <c r="X32" s="121" t="str">
        <f ca="1">_xlfn.XLOOKUP(G32&amp;$X$2,BS_CONTROLE[CHAVE],BS_CONTROLE[Quantidade_11],"-")</f>
        <v>-</v>
      </c>
    </row>
    <row r="33" spans="1:24" s="122" customFormat="1" hidden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0</v>
      </c>
      <c r="X33" s="121" t="str">
        <f ca="1">_xlfn.XLOOKUP(G33&amp;$X$2,BS_CONTROLE[CHAVE],BS_CONTROLE[Quantidade_11],"-")</f>
        <v>-</v>
      </c>
    </row>
    <row r="34" spans="1:24" s="122" customFormat="1" hidden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28220</v>
      </c>
      <c r="X34" s="121">
        <f ca="1">_xlfn.XLOOKUP(G34&amp;$X$2,BS_CONTROLE[CHAVE],BS_CONTROLE[Quantidade_11],"-")</f>
        <v>0</v>
      </c>
    </row>
    <row r="35" spans="1:24" s="122" customFormat="1" hidden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 t="str">
        <f ca="1">_xlfn.XLOOKUP(G35&amp;$W$2,BS_CONTROLE[CHAVE],BS_CONTROLE[Quantidade_11],"-")</f>
        <v>-</v>
      </c>
      <c r="X35" s="121" t="str">
        <f ca="1">_xlfn.XLOOKUP(G35&amp;$X$2,BS_CONTROLE[CHAVE],BS_CONTROLE[Quantidade_11],"-")</f>
        <v>-</v>
      </c>
    </row>
    <row r="36" spans="1:24" s="122" customFormat="1" hidden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>
        <f ca="1">_xlfn.XLOOKUP(G36&amp;$W$2,BS_CONTROLE[CHAVE],BS_CONTROLE[Quantidade_11],"-")</f>
        <v>1</v>
      </c>
      <c r="X36" s="121">
        <f ca="1">_xlfn.XLOOKUP(G36&amp;$X$2,BS_CONTROLE[CHAVE],BS_CONTROLE[Quantidade_11],"-")</f>
        <v>0</v>
      </c>
    </row>
    <row r="37" spans="1:24" s="122" customFormat="1" hidden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>
        <f ca="1">_xlfn.XLOOKUP(G37&amp;$V$2,BS_CONTROLE[CHAVE],BS_CONTROLE[Quantidade_11],"-")</f>
        <v>0</v>
      </c>
      <c r="W37" s="121" t="str">
        <f ca="1">_xlfn.XLOOKUP(G37&amp;$W$2,BS_CONTROLE[CHAVE],BS_CONTROLE[Quantidade_11],"-")</f>
        <v>-</v>
      </c>
      <c r="X37" s="121" t="str">
        <f ca="1">_xlfn.XLOOKUP(G37&amp;$X$2,BS_CONTROLE[CHAVE],BS_CONTROLE[Quantidade_11],"-")</f>
        <v>-</v>
      </c>
    </row>
    <row r="38" spans="1:24" s="122" customFormat="1" hidden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 hidden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>
        <f ca="1">_xlfn.XLOOKUP(G39&amp;$W$2,BS_CONTROLE[CHAVE],BS_CONTROLE[Quantidade_11],"-")</f>
        <v>1</v>
      </c>
      <c r="X39" s="121" t="str">
        <f ca="1">_xlfn.XLOOKUP(G39&amp;$X$2,BS_CONTROLE[CHAVE],BS_CONTROLE[Quantidade_11],"-")</f>
        <v>-</v>
      </c>
    </row>
    <row r="40" spans="1:24" s="122" customFormat="1" hidden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>
        <f ca="1">_xlfn.XLOOKUP(G40&amp;$V$2,BS_CONTROLE[CHAVE],BS_CONTROLE[Quantidade_11],"-")</f>
        <v>600</v>
      </c>
      <c r="W40" s="121">
        <f ca="1">_xlfn.XLOOKUP(G40&amp;$W$2,BS_CONTROLE[CHAVE],BS_CONTROLE[Quantidade_11],"-")</f>
        <v>0</v>
      </c>
      <c r="X40" s="121" t="str">
        <f ca="1">_xlfn.XLOOKUP(G40&amp;$X$2,BS_CONTROLE[CHAVE],BS_CONTROLE[Quantidade_11],"-")</f>
        <v>-</v>
      </c>
    </row>
    <row r="41" spans="1:24" s="122" customFormat="1" hidden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 hidden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 hidden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 hidden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0</v>
      </c>
      <c r="X44" s="121" t="str">
        <f ca="1">_xlfn.XLOOKUP(G44&amp;$X$2,BS_CONTROLE[CHAVE],BS_CONTROLE[Quantidade_11],"-")</f>
        <v>-</v>
      </c>
    </row>
    <row r="45" spans="1:24" s="122" customFormat="1" hidden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0</v>
      </c>
      <c r="X45" s="121" t="str">
        <f ca="1">_xlfn.XLOOKUP(G45&amp;$X$2,BS_CONTROLE[CHAVE],BS_CONTROLE[Quantidade_11],"-")</f>
        <v>-</v>
      </c>
    </row>
    <row r="46" spans="1:24" s="122" customFormat="1" hidden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 t="str">
        <f ca="1">_xlfn.XLOOKUP(G46&amp;$W$2,BS_CONTROLE[CHAVE],BS_CONTROLE[Quantidade_11],"-")</f>
        <v>-</v>
      </c>
      <c r="X46" s="121" t="str">
        <f ca="1">_xlfn.XLOOKUP(G46&amp;$X$2,BS_CONTROLE[CHAVE],BS_CONTROLE[Quantidade_11],"-")</f>
        <v>-</v>
      </c>
    </row>
    <row r="47" spans="1:24" s="122" customFormat="1" hidden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28220</v>
      </c>
      <c r="X47" s="121">
        <f ca="1">_xlfn.XLOOKUP(G47&amp;$X$2,BS_CONTROLE[CHAVE],BS_CONTROLE[Quantidade_11],"-")</f>
        <v>0</v>
      </c>
    </row>
    <row r="48" spans="1:24" s="122" customFormat="1" hidden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>
        <f ca="1">_xlfn.XLOOKUP(G48&amp;$V$2,BS_CONTROLE[CHAVE],BS_CONTROLE[Quantidade_11],"-")</f>
        <v>1</v>
      </c>
      <c r="W48" s="121" t="str">
        <f ca="1">_xlfn.XLOOKUP(G48&amp;$W$2,BS_CONTROLE[CHAVE],BS_CONTROLE[Quantidade_11],"-")</f>
        <v>-</v>
      </c>
      <c r="X48" s="121">
        <f ca="1">_xlfn.XLOOKUP(G48&amp;$X$2,BS_CONTROLE[CHAVE],BS_CONTROLE[Quantidade_11],"-")</f>
        <v>0</v>
      </c>
    </row>
    <row r="49" spans="1:24" s="122" customFormat="1" hidden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 hidden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 hidden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 hidden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0</v>
      </c>
      <c r="X52" s="121" t="str">
        <f ca="1">_xlfn.XLOOKUP(G52&amp;$X$2,BS_CONTROLE[CHAVE],BS_CONTROLE[Quantidade_11],"-")</f>
        <v>-</v>
      </c>
    </row>
    <row r="53" spans="1:24" s="122" customFormat="1" hidden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>
        <f ca="1">_xlfn.XLOOKUP(G53&amp;$V$2,BS_CONTROLE[CHAVE],BS_CONTROLE[Quantidade_11],"-")</f>
        <v>0</v>
      </c>
      <c r="W53" s="121" t="str">
        <f ca="1">_xlfn.XLOOKUP(G53&amp;$W$2,BS_CONTROLE[CHAVE],BS_CONTROLE[Quantidade_11],"-")</f>
        <v>-</v>
      </c>
      <c r="X53" s="121" t="str">
        <f ca="1">_xlfn.XLOOKUP(G53&amp;$X$2,BS_CONTROLE[CHAVE],BS_CONTROLE[Quantidade_11],"-")</f>
        <v>-</v>
      </c>
    </row>
    <row r="54" spans="1:24" s="122" customFormat="1" hidden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>
        <f ca="1">_xlfn.XLOOKUP(G54&amp;$W$2,BS_CONTROLE[CHAVE],BS_CONTROLE[Quantidade_11],"-")</f>
        <v>1</v>
      </c>
      <c r="X54" s="121">
        <f ca="1">_xlfn.XLOOKUP(G54&amp;$X$2,BS_CONTROLE[CHAVE],BS_CONTROLE[Quantidade_11],"-")</f>
        <v>0</v>
      </c>
    </row>
    <row r="55" spans="1:24" s="122" customFormat="1" hidden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 t="str">
        <f ca="1">_xlfn.XLOOKUP(G55&amp;$W$2,BS_CONTROLE[CHAVE],BS_CONTROLE[Quantidade_11],"-")</f>
        <v>-</v>
      </c>
      <c r="X55" s="121" t="str">
        <f ca="1">_xlfn.XLOOKUP(G55&amp;$X$2,BS_CONTROLE[CHAVE],BS_CONTROLE[Quantidade_11],"-")</f>
        <v>-</v>
      </c>
    </row>
    <row r="56" spans="1:24" s="122" customFormat="1" hidden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 hidden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 hidden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 hidden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 hidden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 hidden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28220</v>
      </c>
      <c r="X61" s="121">
        <f ca="1">_xlfn.XLOOKUP(G61&amp;$X$2,BS_CONTROLE[CHAVE],BS_CONTROLE[Quantidade_11],"-")</f>
        <v>0</v>
      </c>
    </row>
    <row r="62" spans="1:24" s="122" customFormat="1" hidden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>
        <f ca="1">_xlfn.XLOOKUP(G62&amp;$V$2,BS_CONTROLE[CHAVE],BS_CONTROLE[Quantidade_11],"-")</f>
        <v>1</v>
      </c>
      <c r="W62" s="121" t="str">
        <f ca="1">_xlfn.XLOOKUP(G62&amp;$W$2,BS_CONTROLE[CHAVE],BS_CONTROLE[Quantidade_11],"-")</f>
        <v>-</v>
      </c>
      <c r="X62" s="121">
        <f ca="1">_xlfn.XLOOKUP(G62&amp;$X$2,BS_CONTROLE[CHAVE],BS_CONTROLE[Quantidade_11],"-")</f>
        <v>0</v>
      </c>
    </row>
    <row r="63" spans="1:24" s="122" customFormat="1" hidden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>
        <f ca="1">_xlfn.XLOOKUP(G63&amp;$W$2,BS_CONTROLE[CHAVE],BS_CONTROLE[Quantidade_11],"-")</f>
        <v>1</v>
      </c>
      <c r="X63" s="121">
        <f ca="1">_xlfn.XLOOKUP(G63&amp;$X$2,BS_CONTROLE[CHAVE],BS_CONTROLE[Quantidade_11],"-")</f>
        <v>0</v>
      </c>
    </row>
    <row r="64" spans="1:24" s="122" customFormat="1" hidden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28220</v>
      </c>
      <c r="X64" s="121">
        <f ca="1">_xlfn.XLOOKUP(G64&amp;$X$2,BS_CONTROLE[CHAVE],BS_CONTROLE[Quantidade_11],"-")</f>
        <v>0</v>
      </c>
    </row>
    <row r="65" spans="1:24" s="122" customFormat="1" hidden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 t="str">
        <f ca="1">_xlfn.XLOOKUP(G65&amp;$W$2,BS_CONTROLE[CHAVE],BS_CONTROLE[Quantidade_11],"-")</f>
        <v>-</v>
      </c>
      <c r="X65" s="121" t="str">
        <f ca="1">_xlfn.XLOOKUP(G65&amp;$X$2,BS_CONTROLE[CHAVE],BS_CONTROLE[Quantidade_11],"-")</f>
        <v>-</v>
      </c>
    </row>
    <row r="66" spans="1:24" s="122" customFormat="1" hidden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0</v>
      </c>
      <c r="X66" s="121" t="str">
        <f ca="1">_xlfn.XLOOKUP(G66&amp;$X$2,BS_CONTROLE[CHAVE],BS_CONTROLE[Quantidade_11],"-")</f>
        <v>-</v>
      </c>
    </row>
    <row r="67" spans="1:24" s="122" customFormat="1" hidden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0</v>
      </c>
      <c r="X67" s="121" t="str">
        <f ca="1">_xlfn.XLOOKUP(G67&amp;$X$2,BS_CONTROLE[CHAVE],BS_CONTROLE[Quantidade_11],"-")</f>
        <v>-</v>
      </c>
    </row>
    <row r="68" spans="1:24" s="122" customFormat="1" hidden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>
        <f ca="1">_xlfn.XLOOKUP(G68&amp;$V$2,BS_CONTROLE[CHAVE],BS_CONTROLE[Quantidade_11],"-")</f>
        <v>1</v>
      </c>
      <c r="W68" s="121" t="str">
        <f ca="1">_xlfn.XLOOKUP(G68&amp;$W$2,BS_CONTROLE[CHAVE],BS_CONTROLE[Quantidade_11],"-")</f>
        <v>-</v>
      </c>
      <c r="X68" s="121">
        <f ca="1">_xlfn.XLOOKUP(G68&amp;$X$2,BS_CONTROLE[CHAVE],BS_CONTROLE[Quantidade_11],"-")</f>
        <v>0</v>
      </c>
    </row>
    <row r="69" spans="1:24" s="122" customFormat="1" hidden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>
        <f ca="1">_xlfn.XLOOKUP(G69&amp;$V$2,BS_CONTROLE[CHAVE],BS_CONTROLE[Quantidade_11],"-")</f>
        <v>0</v>
      </c>
      <c r="W69" s="121" t="str">
        <f ca="1">_xlfn.XLOOKUP(G69&amp;$W$2,BS_CONTROLE[CHAVE],BS_CONTROLE[Quantidade_11],"-")</f>
        <v>-</v>
      </c>
      <c r="X69" s="121" t="str">
        <f ca="1">_xlfn.XLOOKUP(G69&amp;$X$2,BS_CONTROLE[CHAVE],BS_CONTROLE[Quantidade_11],"-")</f>
        <v>-</v>
      </c>
    </row>
    <row r="70" spans="1:24" s="122" customFormat="1" hidden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 t="str">
        <f ca="1">_xlfn.XLOOKUP(G70&amp;$V$2,BS_CONTROLE[CHAVE],BS_CONTROLE[Quantidade_11],"-")</f>
        <v>-</v>
      </c>
      <c r="W70" s="121">
        <f ca="1">_xlfn.XLOOKUP(G70&amp;$W$2,BS_CONTROLE[CHAVE],BS_CONTROLE[Quantidade_11],"-")</f>
        <v>290</v>
      </c>
      <c r="X70" s="121" t="str">
        <f ca="1">_xlfn.XLOOKUP(G70&amp;$X$2,BS_CONTROLE[CHAVE],BS_CONTROLE[Quantidade_11],"-")</f>
        <v>-</v>
      </c>
    </row>
    <row r="71" spans="1:24" s="122" customFormat="1" hidden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>
        <f ca="1">_xlfn.XLOOKUP(G71&amp;$W$2,BS_CONTROLE[CHAVE],BS_CONTROLE[Quantidade_11],"-")</f>
        <v>1</v>
      </c>
      <c r="X71" s="121">
        <f ca="1">_xlfn.XLOOKUP(G71&amp;$X$2,BS_CONTROLE[CHAVE],BS_CONTROLE[Quantidade_11],"-")</f>
        <v>0</v>
      </c>
    </row>
    <row r="72" spans="1:24" s="122" customFormat="1" hidden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>
        <f ca="1">_xlfn.XLOOKUP(G72&amp;$W$2,BS_CONTROLE[CHAVE],BS_CONTROLE[Quantidade_11],"-")</f>
        <v>1</v>
      </c>
      <c r="X72" s="121" t="str">
        <f ca="1">_xlfn.XLOOKUP(G72&amp;$X$2,BS_CONTROLE[CHAVE],BS_CONTROLE[Quantidade_11],"-")</f>
        <v>-</v>
      </c>
    </row>
    <row r="73" spans="1:24" s="122" customFormat="1" hidden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>
        <f ca="1">_xlfn.XLOOKUP(G73&amp;$V$2,BS_CONTROLE[CHAVE],BS_CONTROLE[Quantidade_11],"-")</f>
        <v>600</v>
      </c>
      <c r="W73" s="121">
        <f ca="1">_xlfn.XLOOKUP(G73&amp;$W$2,BS_CONTROLE[CHAVE],BS_CONTROLE[Quantidade_11],"-")</f>
        <v>0</v>
      </c>
      <c r="X73" s="121" t="str">
        <f ca="1">_xlfn.XLOOKUP(G73&amp;$X$2,BS_CONTROLE[CHAVE],BS_CONTROLE[Quantidade_11],"-")</f>
        <v>-</v>
      </c>
    </row>
    <row r="74" spans="1:24" s="122" customFormat="1" hidden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50</v>
      </c>
      <c r="W74" s="121">
        <f ca="1">_xlfn.XLOOKUP(G74&amp;$W$2,BS_CONTROLE[CHAVE],BS_CONTROLE[Quantidade_11],"-")</f>
        <v>200</v>
      </c>
      <c r="X74" s="121" t="str">
        <f ca="1">_xlfn.XLOOKUP(G74&amp;$X$2,BS_CONTROLE[CHAVE],BS_CONTROLE[Quantidade_11],"-")</f>
        <v>-</v>
      </c>
    </row>
    <row r="75" spans="1:24" s="122" customFormat="1" hidden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28220</v>
      </c>
      <c r="X75" s="121">
        <f ca="1">_xlfn.XLOOKUP(G75&amp;$X$2,BS_CONTROLE[CHAVE],BS_CONTROLE[Quantidade_11],"-")</f>
        <v>0</v>
      </c>
    </row>
    <row r="76" spans="1:24" s="122" customFormat="1" hidden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 t="str">
        <f ca="1">_xlfn.XLOOKUP(G76&amp;$W$2,BS_CONTROLE[CHAVE],BS_CONTROLE[Quantidade_11],"-")</f>
        <v>-</v>
      </c>
      <c r="X76" s="121" t="str">
        <f ca="1">_xlfn.XLOOKUP(G76&amp;$X$2,BS_CONTROLE[CHAVE],BS_CONTROLE[Quantidade_11],"-")</f>
        <v>-</v>
      </c>
    </row>
    <row r="77" spans="1:24" s="122" customFormat="1" hidden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0</v>
      </c>
      <c r="X77" s="121" t="str">
        <f ca="1">_xlfn.XLOOKUP(G77&amp;$X$2,BS_CONTROLE[CHAVE],BS_CONTROLE[Quantidade_11],"-")</f>
        <v>-</v>
      </c>
    </row>
    <row r="78" spans="1:24" s="122" customFormat="1" hidden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0</v>
      </c>
      <c r="X78" s="121" t="str">
        <f ca="1">_xlfn.XLOOKUP(G78&amp;$X$2,BS_CONTROLE[CHAVE],BS_CONTROLE[Quantidade_11],"-")</f>
        <v>-</v>
      </c>
    </row>
    <row r="79" spans="1:24" s="122" customFormat="1" hidden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 t="str">
        <f ca="1">_xlfn.XLOOKUP(G79&amp;$W$2,BS_CONTROLE[CHAVE],BS_CONTROLE[Quantidade_11],"-")</f>
        <v>-</v>
      </c>
      <c r="X79" s="121" t="str">
        <f ca="1">_xlfn.XLOOKUP(G79&amp;$X$2,BS_CONTROLE[CHAVE],BS_CONTROLE[Quantidade_11],"-")</f>
        <v>-</v>
      </c>
    </row>
    <row r="80" spans="1:24" s="122" customFormat="1" hidden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>
        <f ca="1">_xlfn.XLOOKUP(G80&amp;$V$2,BS_CONTROLE[CHAVE],BS_CONTROLE[Quantidade_11],"-")</f>
        <v>1</v>
      </c>
      <c r="W80" s="121" t="str">
        <f ca="1">_xlfn.XLOOKUP(G80&amp;$W$2,BS_CONTROLE[CHAVE],BS_CONTROLE[Quantidade_11],"-")</f>
        <v>-</v>
      </c>
      <c r="X80" s="121">
        <f ca="1">_xlfn.XLOOKUP(G80&amp;$X$2,BS_CONTROLE[CHAVE],BS_CONTROLE[Quantidade_11],"-")</f>
        <v>0</v>
      </c>
    </row>
    <row r="81" spans="1:24" s="122" customFormat="1" hidden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 t="str">
        <f ca="1">_xlfn.XLOOKUP(G81&amp;$W$2,BS_CONTROLE[CHAVE],BS_CONTROLE[Quantidade_11],"-")</f>
        <v>-</v>
      </c>
      <c r="X81" s="121" t="str">
        <f ca="1">_xlfn.XLOOKUP(G81&amp;$X$2,BS_CONTROLE[CHAVE],BS_CONTROLE[Quantidade_11],"-")</f>
        <v>-</v>
      </c>
    </row>
    <row r="82" spans="1:24" s="122" customFormat="1" hidden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 t="str">
        <f ca="1">_xlfn.XLOOKUP(G82&amp;$W$2,BS_CONTROLE[CHAVE],BS_CONTROLE[Quantidade_11],"-")</f>
        <v>-</v>
      </c>
      <c r="X82" s="121" t="str">
        <f ca="1">_xlfn.XLOOKUP(G82&amp;$X$2,BS_CONTROLE[CHAVE],BS_CONTROLE[Quantidade_11],"-")</f>
        <v>-</v>
      </c>
    </row>
    <row r="83" spans="1:24" s="122" customFormat="1" hidden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>
        <f ca="1">_xlfn.XLOOKUP(G83&amp;$V$2,BS_CONTROLE[CHAVE],BS_CONTROLE[Quantidade_11],"-")</f>
        <v>0</v>
      </c>
      <c r="W83" s="121" t="str">
        <f ca="1">_xlfn.XLOOKUP(G83&amp;$W$2,BS_CONTROLE[CHAVE],BS_CONTROLE[Quantidade_11],"-")</f>
        <v>-</v>
      </c>
      <c r="X83" s="121" t="str">
        <f ca="1">_xlfn.XLOOKUP(G83&amp;$X$2,BS_CONTROLE[CHAVE],BS_CONTROLE[Quantidade_11],"-")</f>
        <v>-</v>
      </c>
    </row>
    <row r="84" spans="1:24" s="122" customFormat="1" hidden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>
        <f ca="1">_xlfn.XLOOKUP(G84&amp;$V$2,BS_CONTROLE[CHAVE],BS_CONTROLE[Quantidade_11],"-")</f>
        <v>600</v>
      </c>
      <c r="W84" s="121">
        <f ca="1">_xlfn.XLOOKUP(G84&amp;$W$2,BS_CONTROLE[CHAVE],BS_CONTROLE[Quantidade_11],"-")</f>
        <v>0</v>
      </c>
      <c r="X84" s="121" t="str">
        <f ca="1">_xlfn.XLOOKUP(G84&amp;$X$2,BS_CONTROLE[CHAVE],BS_CONTROLE[Quantidade_11],"-")</f>
        <v>-</v>
      </c>
    </row>
    <row r="85" spans="1:24" s="122" customFormat="1" hidden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 hidden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50</v>
      </c>
      <c r="W86" s="121">
        <f ca="1">_xlfn.XLOOKUP(G86&amp;$W$2,BS_CONTROLE[CHAVE],BS_CONTROLE[Quantidade_11],"-")</f>
        <v>200</v>
      </c>
      <c r="X86" s="121" t="str">
        <f ca="1">_xlfn.XLOOKUP(G86&amp;$X$2,BS_CONTROLE[CHAVE],BS_CONTROLE[Quantidade_11],"-")</f>
        <v>-</v>
      </c>
    </row>
    <row r="87" spans="1:24" s="122" customFormat="1" hidden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PDM - PEDRA - DESCARGA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VAGÕES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0</v>
      </c>
      <c r="X88" s="121" t="str">
        <f ca="1">_xlfn.XLOOKUP(G88&amp;$X$2,BS_CONTROLE[CHAVE],BS_CONTROLE[Quantidade_11],"-")</f>
        <v>-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28220</v>
      </c>
      <c r="X89" s="121">
        <f ca="1">_xlfn.XLOOKUP(G89&amp;$X$2,BS_CONTROLE[CHAVE],BS_CONTROLE[Quantidade_11],"-")</f>
        <v>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 t="str">
        <f ca="1">_xlfn.XLOOKUP(G90&amp;$W$2,BS_CONTROLE[CHAVE],BS_CONTROLE[Quantidade_11],"-")</f>
        <v>-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-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0</v>
      </c>
      <c r="X91" s="121" t="str">
        <f ca="1">_xlfn.XLOOKUP(G91&amp;$X$2,BS_CONTROLE[CHAVE],BS_CONTROLE[Quantidade_11],"-")</f>
        <v>-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 t="str">
        <f ca="1">_xlfn.XLOOKUP(G92&amp;$W$2,BS_CONTROLE[CHAVE],BS_CONTROLE[Quantidade_11],"-")</f>
        <v>-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 t="str">
        <f ca="1">_xlfn.XLOOKUP(G93&amp;$V$2,BS_CONTROLE[CHAVE],BS_CONTROLE[Quantidade_11],"-")</f>
        <v>-</v>
      </c>
      <c r="W93" s="121">
        <f ca="1">_xlfn.XLOOKUP(G93&amp;$W$2,BS_CONTROLE[CHAVE],BS_CONTROLE[Quantidade_11],"-")</f>
        <v>290</v>
      </c>
      <c r="X93" s="121" t="str">
        <f ca="1">_xlfn.XLOOKUP(G93&amp;$X$2,BS_CONTROLE[CHAVE],BS_CONTROLE[Quantidade_11],"-")</f>
        <v>-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 t="str">
        <f ca="1">_xlfn.XLOOKUP(G94&amp;$W$2,BS_CONTROLE[CHAVE],BS_CONTROLE[Quantidade_11],"-")</f>
        <v>-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 t="str">
        <f ca="1">_xlfn.XLOOKUP(G95&amp;$W$2,BS_CONTROLE[CHAVE],BS_CONTROLE[Quantidade_11],"-")</f>
        <v>-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50</v>
      </c>
      <c r="W96" s="121">
        <f ca="1">_xlfn.XLOOKUP(G96&amp;$W$2,BS_CONTROLE[CHAVE],BS_CONTROLE[Quantidade_11],"-")</f>
        <v>200</v>
      </c>
      <c r="X96" s="121" t="str">
        <f ca="1">_xlfn.XLOOKUP(G96&amp;$X$2,BS_CONTROLE[CHAVE],BS_CONTROLE[Quantidade_11],"-")</f>
        <v>-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 t="str">
        <f ca="1">_xlfn.XLOOKUP(G97&amp;$V$2,BS_CONTROLE[CHAVE],BS_CONTROLE[Quantidade_11],"-")</f>
        <v>-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 hidden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 hidden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 hidden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 hidden="1">
      <c r="A101" s="118" t="str">
        <f>IF(FN_MC!Y104="","*",FN_MC!Y104)</f>
        <v>*</v>
      </c>
      <c r="B101" s="118" t="str">
        <f>IF(FN_MC!X104="","*",FN_MC!X104)</f>
        <v>Oportunidade</v>
      </c>
      <c r="C101" s="118" t="str">
        <f>IF(FN_MC!Z104="","*",FN_MC!Z104)</f>
        <v>P3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28220</v>
      </c>
      <c r="X101" s="121">
        <f ca="1">_xlfn.XLOOKUP(G101&amp;$X$2,BS_CONTROLE[CHAVE],BS_CONTROLE[Quantidade_11],"-")</f>
        <v>0</v>
      </c>
    </row>
    <row r="102" spans="1:24" s="122" customFormat="1" hidden="1">
      <c r="A102" s="118" t="str">
        <f>IF(FN_MC!Y105="","*",FN_MC!Y105)</f>
        <v>*</v>
      </c>
      <c r="B102" s="118" t="str">
        <f>IF(FN_MC!X105="","*",FN_MC!X105)</f>
        <v>Contrato</v>
      </c>
      <c r="C102" s="118" t="str">
        <f>IF(FN_MC!Z105="","*",FN_MC!Z105)</f>
        <v>P1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0</v>
      </c>
      <c r="X102" s="121" t="str">
        <f ca="1">_xlfn.XLOOKUP(G102&amp;$X$2,BS_CONTROLE[CHAVE],BS_CONTROLE[Quantidade_11],"-")</f>
        <v>-</v>
      </c>
    </row>
    <row r="103" spans="1:24" s="122" customFormat="1" hidden="1">
      <c r="A103" s="118" t="str">
        <f>IF(FN_MC!Y106="","*",FN_MC!Y106)</f>
        <v>*</v>
      </c>
      <c r="B103" s="118" t="str">
        <f>IF(FN_MC!X106="","*",FN_MC!X106)</f>
        <v>Oportunidade</v>
      </c>
      <c r="C103" s="118" t="str">
        <f>IF(FN_MC!Z106="","*",FN_MC!Z106)</f>
        <v>P2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 t="str">
        <f ca="1">_xlfn.XLOOKUP(G103&amp;$V$2,BS_CONTROLE[CHAVE],BS_CONTROLE[Quantidade_11],"-")</f>
        <v>-</v>
      </c>
      <c r="W103" s="121">
        <f ca="1">_xlfn.XLOOKUP(G103&amp;$W$2,BS_CONTROLE[CHAVE],BS_CONTROLE[Quantidade_11],"-")</f>
        <v>290</v>
      </c>
      <c r="X103" s="121" t="str">
        <f ca="1">_xlfn.XLOOKUP(G103&amp;$X$2,BS_CONTROLE[CHAVE],BS_CONTROLE[Quantidade_11],"-")</f>
        <v>-</v>
      </c>
    </row>
    <row r="104" spans="1:24" s="122" customFormat="1" hidden="1">
      <c r="A104" s="118" t="str">
        <f>IF(FN_MC!Y107="","*",FN_MC!Y107)</f>
        <v>*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0</v>
      </c>
      <c r="X104" s="121" t="str">
        <f ca="1">_xlfn.XLOOKUP(G104&amp;$X$2,BS_CONTROLE[CHAVE],BS_CONTROLE[Quantidade_11],"-")</f>
        <v>-</v>
      </c>
    </row>
    <row r="105" spans="1:24" s="122" customFormat="1" hidden="1">
      <c r="A105" s="118" t="str">
        <f>IF(FN_MC!Y108="","*",FN_MC!Y108)</f>
        <v>*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 t="str">
        <f ca="1">_xlfn.XLOOKUP(G105&amp;$W$2,BS_CONTROLE[CHAVE],BS_CONTROLE[Quantidade_11],"-")</f>
        <v>-</v>
      </c>
      <c r="X105" s="121" t="str">
        <f ca="1">_xlfn.XLOOKUP(G105&amp;$X$2,BS_CONTROLE[CHAVE],BS_CONTROLE[Quantidade_11],"-")</f>
        <v>-</v>
      </c>
    </row>
    <row r="106" spans="1:24" s="122" customFormat="1" hidden="1">
      <c r="A106" s="118" t="str">
        <f>IF(FN_MC!Y109="","*",FN_MC!Y109)</f>
        <v>*</v>
      </c>
      <c r="B106" s="118" t="str">
        <f>IF(FN_MC!X109="","*",FN_MC!X109)</f>
        <v>Oportunidade</v>
      </c>
      <c r="C106" s="118" t="str">
        <f>IF(FN_MC!Z109="","*",FN_MC!Z109)</f>
        <v>P1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>
        <f ca="1">_xlfn.XLOOKUP(G106&amp;$V$2,BS_CONTROLE[CHAVE],BS_CONTROLE[Quantidade_11],"-")</f>
        <v>0</v>
      </c>
      <c r="W106" s="121" t="str">
        <f ca="1">_xlfn.XLOOKUP(G106&amp;$W$2,BS_CONTROLE[CHAVE],BS_CONTROLE[Quantidade_11],"-")</f>
        <v>-</v>
      </c>
      <c r="X106" s="121" t="str">
        <f ca="1">_xlfn.XLOOKUP(G106&amp;$X$2,BS_CONTROLE[CHAVE],BS_CONTROLE[Quantidade_11],"-")</f>
        <v>-</v>
      </c>
    </row>
    <row r="107" spans="1:24" s="122" customFormat="1" hidden="1">
      <c r="A107" s="118" t="str">
        <f>IF(FN_MC!Y110="","*",FN_MC!Y110)</f>
        <v>*</v>
      </c>
      <c r="B107" s="118" t="str">
        <f>IF(FN_MC!X110="","*",FN_MC!X110)</f>
        <v>Oportunidade</v>
      </c>
      <c r="C107" s="118" t="str">
        <f>IF(FN_MC!Z110="","*",FN_MC!Z110)</f>
        <v>P2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 hidden="1">
      <c r="A108" s="118" t="str">
        <f>IF(FN_MC!Y111="","*",FN_MC!Y111)</f>
        <v>*</v>
      </c>
      <c r="B108" s="118" t="str">
        <f>IF(FN_MC!X111="","*",FN_MC!X111)</f>
        <v>Oportunidade</v>
      </c>
      <c r="C108" s="118" t="str">
        <f>IF(FN_MC!Z111="","*",FN_MC!Z111)</f>
        <v>P1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 hidden="1">
      <c r="A109" s="118" t="str">
        <f>IF(FN_MC!Y112="","*",FN_MC!Y112)</f>
        <v>*</v>
      </c>
      <c r="B109" s="118" t="str">
        <f>IF(FN_MC!X112="","*",FN_MC!X112)</f>
        <v>Oportunidade</v>
      </c>
      <c r="C109" s="118" t="str">
        <f>IF(FN_MC!Z112="","*",FN_MC!Z112)</f>
        <v>P2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 t="str">
        <f ca="1">_xlfn.XLOOKUP(G109&amp;$V$2,BS_CONTROLE[CHAVE],BS_CONTROLE[Quantidade_11],"-")</f>
        <v>-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 hidden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 hidden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 hidden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 hidden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 hidden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 hidden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 hidden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 hidden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 hidden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 hidden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 hidden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 hidden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 hidden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 hidden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 hidden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 hidden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 hidden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 hidden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 hidden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 hidden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 hidden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 hidden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 hidden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 hidden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 hidden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 hidden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 hidden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 hidden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 hidden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 hidden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 hidden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 hidden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 hidden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 hidden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 hidden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 hidden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 hidden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 hidden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 hidden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 hidden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 hidden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 hidden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 hidden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 hidden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 hidden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 hidden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 hidden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 hidden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 hidden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 hidden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 hidden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 hidden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 hidden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 hidden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 hidden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 hidden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 hidden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 hidden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 hidden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 hidden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 hidden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 hidden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 hidden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 hidden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 hidden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 hidden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 hidden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 hidden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 hidden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 hidden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 hidden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 hidden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 hidden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 hidden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 hidden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 hidden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 hidden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 hidden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 hidden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 hidden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 hidden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 hidden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 hidden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 hidden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 hidden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 hidden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 hidden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 hidden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 hidden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 hidden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 hidden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 hidden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 hidden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 hidden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 hidden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 hidden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 hidden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 hidden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 hidden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 hidden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 hidden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 hidden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 hidden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 hidden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 hidden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 hidden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 hidden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 hidden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 hidden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 hidden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 hidden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 hidden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 hidden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 hidden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 hidden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 hidden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 hidden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 hidden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 hidden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 hidden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 hidden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 hidden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 hidden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 hidden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 hidden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 hidden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 hidden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 hidden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 hidden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 hidden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 hidden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 hidden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 hidden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 hidden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 hidden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 hidden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 hidden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 hidden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 hidden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 hidden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 hidden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 hidden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 hidden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 hidden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 hidden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 hidden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 hidden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 hidden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 hidden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 hidden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 hidden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 hidden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 hidden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 hidden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 hidden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 hidden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 hidden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 hidden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 hidden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 hidden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 hidden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 hidden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 hidden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 hidden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 hidden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 hidden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 hidden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 hidden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 hidden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 hidden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 hidden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 hidden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 hidden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 hidden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 hidden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 hidden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 hidden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 hidden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 hidden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 hidden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 hidden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 hidden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 hidden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 hidden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 hidden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 hidden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 hidden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 hidden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 hidden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 hidden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 hidden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 hidden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 hidden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 hidden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 hidden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 hidden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 hidden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 hidden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 hidden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 hidden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 hidden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 hidden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 hidden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 hidden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 hidden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 hidden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 hidden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 hidden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 hidden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 hidden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 hidden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 hidden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 hidden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 hidden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 hidden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 hidden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 hidden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 hidden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 hidden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 hidden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 hidden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 hidden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 hidden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 hidden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 hidden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 hidden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 hidden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 hidden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 hidden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 hidden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 hidden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 hidden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 hidden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 hidden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 hidden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 hidden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 hidden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 hidden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 hidden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 hidden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 hidden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 hidden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 hidden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 hidden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 hidden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 hidden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 hidden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 hidden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 hidden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 hidden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 hidden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 hidden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 hidden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 hidden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 hidden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 hidden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 hidden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 hidden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 hidden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 hidden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 hidden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 hidden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 hidden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 hidden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 hidden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 hidden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 hidden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 hidden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 hidden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 hidden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 hidden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 hidden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 hidden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 hidden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 hidden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 hidden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 hidden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 hidden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 hidden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 hidden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 hidden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 hidden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 hidden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 hidden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 hidden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 hidden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 hidden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 hidden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 hidden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 hidden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 hidden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 hidden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 hidden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 hidden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 hidden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 hidden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 hidden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 hidden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 hidden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 hidden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 hidden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 hidden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 hidden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 hidden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 hidden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 hidden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 hidden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 hidden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 hidden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 hidden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 hidden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 hidden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 hidden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 hidden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 hidden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 hidden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 hidden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 hidden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 hidden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 hidden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 hidden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 hidden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 hidden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 hidden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 hidden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 hidden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 hidden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 hidden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 hidden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 hidden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 hidden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 hidden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 hidden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 hidden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 hidden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 hidden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 hidden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 hidden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 hidden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 hidden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 hidden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 hidden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 hidden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 hidden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 hidden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 hidden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 hidden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 hidden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 hidden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 hidden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 hidden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 hidden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 hidden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 hidden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 hidden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 hidden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 hidden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 hidden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 hidden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 hidden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 hidden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 hidden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 hidden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 hidden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 hidden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 hidden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 hidden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 hidden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 hidden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 hidden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 hidden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 hidden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 hidden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 hidden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 hidden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 hidden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 hidden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 hidden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 hidden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 hidden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 hidden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 hidden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 hidden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 hidden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 hidden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 hidden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 hidden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 hidden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 hidden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 hidden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 hidden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 hidden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 hidden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 hidden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 hidden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 hidden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 hidden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 hidden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 hidden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 hidden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 hidden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 hidden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 hidden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 hidden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 hidden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 hidden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 hidden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 hidden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 hidden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 hidden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 hidden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 hidden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 hidden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 hidden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 hidden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 hidden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 hidden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 hidden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 hidden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 hidden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 hidden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 hidden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 hidden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 hidden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 hidden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 hidden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 hidden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 hidden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 hidden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 hidden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 hidden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 hidden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 hidden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 hidden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 hidden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 hidden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 hidden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 hidden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 hidden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 hidden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 hidden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 hidden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 hidden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 hidden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 hidden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 hidden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 hidden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 hidden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 hidden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 hidden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 hidden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 hidden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 hidden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 hidden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 hidden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 hidden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 hidden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 hidden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 hidden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 hidden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 hidden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 hidden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 hidden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 hidden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 hidden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 hidden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 hidden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 hidden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 hidden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 hidden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 hidden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 hidden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 hidden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 hidden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 hidden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 hidden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 hidden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 hidden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 hidden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 hidden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 hidden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 hidden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 hidden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 hidden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 hidden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 hidden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 hidden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 hidden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 hidden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 hidden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 hidden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 hidden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 hidden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 hidden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 hidden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 hidden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 hidden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 hidden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 hidden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 hidden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 hidden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 hidden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 hidden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 hidden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 hidden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 hidden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 hidden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 hidden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 hidden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 hidden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 hidden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 hidden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 hidden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 hidden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 hidden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 hidden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 hidden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 hidden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 hidden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 hidden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 hidden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 hidden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 hidden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 hidden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 hidden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 hidden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 hidden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 hidden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 hidden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 hidden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 hidden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 hidden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 hidden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 hidden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 hidden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 hidden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 hidden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 hidden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 hidden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 hidden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 hidden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 hidden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 hidden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 hidden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 hidden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 hidden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 hidden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 hidden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 hidden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 hidden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 hidden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 hidden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 hidden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 hidden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 hidden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 hidden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 hidden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 hidden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 hidden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 hidden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 hidden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 hidden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 hidden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 hidden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 hidden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 hidden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 hidden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 hidden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 hidden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 hidden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 hidden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 hidden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 hidden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 hidden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 hidden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 hidden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 hidden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 hidden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 hidden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 hidden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 hidden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 hidden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 hidden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 hidden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 hidden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 hidden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 hidden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 hidden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 hidden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 hidden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 hidden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 hidden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 hidden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 hidden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 hidden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 hidden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 hidden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 hidden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 hidden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 hidden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 hidden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 hidden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 hidden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 hidden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 hidden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 hidden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 hidden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 hidden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 hidden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 hidden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 hidden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 hidden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 hidden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 hidden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 hidden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 hidden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 hidden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 hidden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 hidden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 hidden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 hidden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 hidden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 hidden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 hidden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 hidden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 hidden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 hidden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 hidden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 hidden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 hidden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 hidden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 hidden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 hidden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 hidden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 hidden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 hidden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 hidden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 hidden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 hidden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 hidden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 hidden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 hidden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 hidden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 hidden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 hidden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 hidden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 hidden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 hidden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 hidden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 hidden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 hidden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 hidden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 hidden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 hidden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 hidden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 hidden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 hidden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 hidden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 hidden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 hidden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 hidden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 hidden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 hidden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 hidden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 hidden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 hidden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 hidden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 hidden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 hidden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 hidden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 hidden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 hidden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 hidden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 hidden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 hidden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 hidden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 hidden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 hidden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 hidden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 hidden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 hidden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 hidden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 hidden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 hidden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 hidden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 hidden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 hidden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 hidden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 hidden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 hidden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 hidden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 hidden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 hidden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 hidden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 hidden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 hidden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 hidden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 hidden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 hidden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 hidden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 hidden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 hidden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 hidden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 hidden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 hidden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 hidden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 hidden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 hidden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 hidden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 hidden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 hidden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 hidden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 hidden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 hidden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 hidden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 hidden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 hidden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 hidden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 hidden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 hidden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 hidden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 hidden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 hidden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 hidden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 hidden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 hidden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 hidden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 hidden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 hidden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 hidden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 hidden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 hidden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 hidden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 hidden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 hidden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 hidden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 hidden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 hidden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 hidden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 hidden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 hidden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 hidden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 hidden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 hidden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 hidden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 hidden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 hidden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 hidden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 hidden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 hidden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 hidden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 hidden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 hidden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 hidden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 hidden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 hidden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 hidden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 hidden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 hidden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 hidden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 hidden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 hidden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 hidden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 hidden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 hidden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 hidden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 hidden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 hidden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 hidden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 hidden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 hidden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 hidden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 hidden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 hidden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 hidden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 hidden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 hidden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 hidden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 hidden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 hidden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 hidden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 hidden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 hidden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 hidden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 hidden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 hidden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 hidden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 hidden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 hidden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 hidden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 hidden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 hidden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 hidden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 hidden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 hidden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 hidden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 hidden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 hidden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 hidden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 hidden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 hidden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 hidden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 hidden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 hidden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 hidden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 hidden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 hidden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 hidden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 hidden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 hidden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 hidden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 hidden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 hidden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 hidden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 hidden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 hidden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 hidden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 hidden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 hidden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 hidden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 hidden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 hidden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 hidden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 hidden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 hidden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 hidden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 hidden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 hidden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 hidden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 hidden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 hidden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 hidden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 hidden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 hidden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 hidden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 hidden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 hidden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 hidden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 hidden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 hidden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 hidden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 hidden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 hidden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 hidden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 hidden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 hidden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 hidden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 hidden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 hidden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 hidden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 hidden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 hidden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 hidden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 hidden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 hidden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 hidden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 hidden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 hidden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 hidden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 hidden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 hidden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 hidden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 hidden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 hidden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 hidden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 hidden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 hidden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 hidden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 hidden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 hidden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 hidden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 hidden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 hidden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 hidden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 hidden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 hidden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 hidden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 hidden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 hidden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 hidden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 hidden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 hidden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 hidden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 hidden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 hidden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 hidden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 hidden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 hidden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 hidden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 hidden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 hidden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 hidden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 hidden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 hidden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 hidden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 hidden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 hidden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 hidden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 hidden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 hidden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 hidden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 hidden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 hidden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 hidden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 hidden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 hidden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 hidden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 hidden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 hidden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 hidden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 hidden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 hidden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 hidden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 hidden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 hidden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 hidden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 hidden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 hidden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 hidden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 hidden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 hidden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 hidden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 hidden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 hidden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 hidden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 hidden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 hidden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 hidden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 hidden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 hidden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 hidden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 hidden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 hidden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 hidden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 hidden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 hidden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 hidden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 hidden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 hidden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 hidden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 hidden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 hidden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 hidden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 hidden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 hidden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 hidden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 hidden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 hidden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 hidden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 hidden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 hidden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 hidden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 hidden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 hidden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 hidden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 hidden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 hidden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 hidden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 hidden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 hidden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 hidden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 hidden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 hidden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 hidden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 hidden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 hidden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 hidden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 hidden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 hidden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 hidden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 hidden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 hidden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 hidden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 hidden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 hidden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 hidden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 hidden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 hidden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 hidden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 hidden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 hidden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 hidden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 hidden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 hidden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 hidden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 hidden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 hidden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 hidden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 hidden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 hidden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 hidden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 hidden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 hidden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 hidden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 hidden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 hidden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 hidden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 hidden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 hidden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 hidden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 hidden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 hidden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 hidden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 hidden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 hidden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 hidden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 hidden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 hidden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 hidden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 hidden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 hidden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 hidden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 hidden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 hidden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 hidden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 hidden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 hidden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 hidden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 hidden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 hidden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 hidden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 hidden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 hidden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 hidden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 hidden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 hidden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 hidden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 hidden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 hidden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 hidden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 hidden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 hidden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 hidden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 hidden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 hidden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 hidden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 hidden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 hidden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 hidden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 hidden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 hidden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 hidden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 hidden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 hidden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 hidden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 hidden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 hidden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 hidden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 hidden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 hidden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 hidden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 hidden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 hidden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 hidden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 hidden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 hidden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 hidden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 hidden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 hidden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 hidden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 hidden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 hidden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 hidden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 hidden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 hidden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 hidden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 hidden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 hidden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 hidden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 hidden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 hidden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 hidden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 hidden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 hidden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 hidden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 hidden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 hidden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 hidden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 hidden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 hidden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 hidden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 hidden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 hidden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 hidden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 hidden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 hidden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 hidden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 hidden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 hidden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 hidden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 hidden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 hidden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 hidden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 hidden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 hidden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 hidden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 hidden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 hidden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 hidden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 hidden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 hidden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 hidden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 hidden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 hidden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 hidden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 hidden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 hidden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 hidden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 hidden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 hidden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 hidden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 hidden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 hidden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 hidden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 hidden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 hidden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 hidden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 hidden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 hidden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 hidden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 hidden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 hidden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 hidden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 hidden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 hidden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 hidden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 hidden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 hidden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 hidden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 hidden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 hidden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 hidden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 hidden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 hidden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 hidden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 hidden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 hidden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 hidden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 hidden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 hidden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 hidden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 hidden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 hidden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 hidden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 hidden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 hidden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 hidden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 hidden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 hidden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 hidden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 hidden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 hidden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 hidden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 hidden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 hidden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 hidden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 hidden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 hidden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 hidden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 hidden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 hidden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 hidden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 hidden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 hidden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 hidden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 hidden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 hidden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 hidden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 hidden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 hidden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 hidden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 hidden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 hidden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 hidden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 hidden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 hidden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 hidden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 hidden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 hidden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 hidden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 hidden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 hidden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 hidden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 hidden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 hidden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 hidden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 hidden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 hidden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 hidden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 hidden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 hidden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 hidden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 hidden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 hidden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 hidden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 hidden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 hidden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 hidden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 hidden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 hidden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 hidden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 hidden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 hidden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 hidden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 hidden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 hidden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 hidden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 hidden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 hidden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 hidden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 hidden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 hidden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 hidden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 hidden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 hidden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 hidden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 hidden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 hidden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 hidden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 hidden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 hidden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 hidden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 hidden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 hidden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 hidden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 hidden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 hidden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 hidden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 hidden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 hidden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 hidden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 hidden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 hidden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 hidden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 hidden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 hidden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 hidden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 hidden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 hidden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 hidden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 hidden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 hidden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 hidden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 hidden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 hidden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 hidden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 hidden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 hidden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 hidden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 hidden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 hidden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 hidden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 hidden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 hidden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 hidden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 hidden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 hidden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 hidden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 hidden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 hidden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 hidden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 hidden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 hidden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 hidden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 hidden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 hidden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 hidden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 hidden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 hidden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 hidden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 hidden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 hidden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 hidden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 hidden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 hidden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 hidden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 hidden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 hidden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 hidden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 hidden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 hidden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 hidden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 hidden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 hidden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 hidden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 hidden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 hidden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 hidden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 hidden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 hidden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 hidden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 hidden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 hidden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 hidden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 hidden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 hidden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 hidden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 hidden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 hidden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 hidden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 hidden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 hidden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 hidden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 hidden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 hidden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 hidden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 hidden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 hidden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 hidden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 hidden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 hidden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 hidden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 hidden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 hidden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 hidden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 hidden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 hidden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 hidden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 hidden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 hidden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 hidden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 hidden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 hidden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 hidden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 hidden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 hidden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 hidden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 hidden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 hidden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 hidden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 hidden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 hidden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 hidden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 hidden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 hidden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 hidden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 hidden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 hidden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 hidden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 hidden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 hidden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 hidden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 hidden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 hidden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 hidden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 hidden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 hidden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 hidden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 hidden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 hidden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 hidden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 hidden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 hidden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 hidden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 hidden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 hidden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 hidden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 hidden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 hidden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 hidden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 hidden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 hidden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 hidden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 hidden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 hidden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 hidden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 hidden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 hidden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 hidden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 hidden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 hidden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 hidden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 hidden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 hidden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 hidden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 hidden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 hidden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 hidden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 hidden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 hidden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 hidden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 hidden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 hidden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 hidden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 hidden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 hidden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 hidden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 hidden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 hidden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 hidden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 hidden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 hidden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 hidden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 hidden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 hidden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 hidden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 hidden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 hidden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 hidden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 hidden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 hidden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 hidden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 hidden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 hidden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 hidden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 hidden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 hidden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 hidden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 hidden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 hidden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 hidden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 hidden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 hidden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 hidden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 hidden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 hidden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 hidden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 hidden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 hidden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 hidden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 hidden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 hidden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 hidden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 hidden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 hidden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 hidden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 hidden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 hidden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 hidden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 hidden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 hidden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 hidden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 hidden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 hidden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 hidden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 hidden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 hidden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 hidden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 hidden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 hidden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 hidden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 hidden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 hidden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 hidden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 hidden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 hidden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 hidden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 hidden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 hidden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 hidden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 hidden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 hidden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 hidden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 hidden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 hidden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 hidden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 hidden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 hidden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 hidden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 hidden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 hidden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 hidden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 hidden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 hidden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 hidden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 hidden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 hidden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 hidden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 hidden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 hidden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 hidden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 hidden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 hidden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 hidden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 hidden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 hidden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 hidden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 hidden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 hidden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 hidden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 hidden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 hidden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 hidden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 hidden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 hidden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 hidden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 hidden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 hidden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 hidden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 hidden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 hidden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 hidden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 hidden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 hidden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 hidden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 hidden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 hidden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 hidden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 hidden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 hidden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 hidden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 hidden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 hidden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 hidden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 hidden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 hidden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 hidden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 hidden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 hidden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 hidden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 hidden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 hidden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 hidden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 hidden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 hidden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 hidden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 hidden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 hidden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 hidden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 hidden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 hidden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 hidden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 hidden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 hidden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 hidden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 hidden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 hidden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 hidden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 hidden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 hidden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 hidden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 hidden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 hidden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 hidden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 hidden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 hidden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 hidden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 hidden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 hidden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 hidden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 hidden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 hidden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 hidden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 hidden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 hidden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 hidden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 hidden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 hidden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 hidden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 hidden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 hidden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 hidden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 hidden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 hidden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 hidden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 hidden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 hidden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 hidden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 hidden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 hidden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 hidden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 hidden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 hidden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 hidden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 hidden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 hidden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 hidden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 hidden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 hidden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 hidden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 hidden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 hidden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 hidden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 hidden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 hidden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 hidden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 hidden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 hidden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 hidden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 hidden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 hidden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 hidden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 hidden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 hidden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 hidden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 hidden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 hidden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 hidden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 hidden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 hidden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 hidden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 hidden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 hidden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 hidden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 hidden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 hidden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 hidden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 hidden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 hidden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 hidden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 hidden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 hidden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 hidden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 hidden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 hidden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 hidden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 hidden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 hidden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 hidden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 hidden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 hidden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 hidden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 hidden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 hidden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 hidden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 hidden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 hidden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 hidden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 hidden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 hidden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 hidden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 hidden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 hidden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 hidden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 hidden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 hidden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 hidden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 hidden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 hidden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 hidden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 hidden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 hidden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 hidden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 hidden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 hidden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 hidden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 hidden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 hidden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 hidden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 hidden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 hidden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 hidden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 hidden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 hidden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 hidden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 hidden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 hidden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 hidden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 hidden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 hidden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 hidden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 hidden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 hidden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 hidden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 hidden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 hidden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 hidden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 hidden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 hidden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 hidden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 hidden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 hidden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 hidden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 hidden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 hidden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 hidden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 hidden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 hidden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 hidden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 hidden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 hidden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 hidden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 hidden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 hidden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 hidden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 hidden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 hidden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 hidden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 hidden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 hidden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 hidden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 hidden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 hidden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 hidden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 hidden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 hidden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 hidden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 hidden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 hidden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 hidden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 hidden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 hidden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 hidden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 hidden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 hidden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 hidden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 hidden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 hidden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 hidden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 hidden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 hidden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 hidden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 hidden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 hidden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 hidden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 hidden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 hidden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 hidden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 hidden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 hidden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 hidden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 hidden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 hidden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 hidden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 hidden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 hidden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 hidden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 hidden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 hidden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 hidden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 hidden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 hidden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 hidden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 hidden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 hidden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 hidden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 hidden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 hidden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 hidden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 hidden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 hidden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 hidden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 hidden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 hidden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 hidden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 hidden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 hidden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 hidden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 hidden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 hidden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 hidden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 hidden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 hidden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 hidden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 hidden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 hidden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 hidden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 hidden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 hidden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 hidden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 hidden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 hidden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 hidden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 hidden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 hidden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 hidden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 hidden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 hidden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 hidden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 hidden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 hidden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 hidden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 hidden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 hidden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 hidden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 hidden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 hidden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 hidden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 hidden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 hidden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 hidden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 hidden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 hidden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 hidden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 hidden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 hidden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 hidden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 hidden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 hidden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 hidden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 hidden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 hidden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 hidden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 hidden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 hidden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 hidden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 hidden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 hidden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 hidden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 hidden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 hidden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 hidden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 hidden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 hidden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 hidden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 hidden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 hidden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 hidden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 hidden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 hidden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 hidden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 hidden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 hidden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 hidden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 hidden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 hidden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 hidden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 hidden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 hidden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 hidden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 hidden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 hidden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 hidden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 hidden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 hidden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 hidden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 hidden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 hidden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 hidden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 hidden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 hidden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 hidden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 hidden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 hidden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 hidden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 hidden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 hidden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 hidden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 hidden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 hidden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 hidden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 hidden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 hidden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 hidden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 hidden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 hidden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 hidden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 hidden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 hidden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 hidden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 hidden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 hidden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 hidden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 hidden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 hidden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 hidden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 hidden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 hidden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 hidden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 hidden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 hidden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 hidden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 hidden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 hidden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 hidden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 hidden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 hidden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 hidden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 hidden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 hidden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 hidden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 hidden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 hidden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 hidden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 hidden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 hidden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 hidden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 hidden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 hidden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 hidden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 hidden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 hidden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 hidden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 hidden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 hidden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 hidden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 hidden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 hidden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 hidden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 hidden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 hidden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 hidden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 hidden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 hidden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 hidden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 hidden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 hidden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 hidden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 hidden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 hidden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 hidden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 hidden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 hidden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 hidden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 hidden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 hidden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 hidden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 hidden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 hidden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 hidden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 hidden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 hidden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 hidden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 hidden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 hidden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 hidden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 hidden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 hidden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 hidden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 hidden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 hidden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 hidden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 hidden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 hidden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 hidden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 hidden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 hidden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 hidden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 hidden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 hidden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 hidden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 hidden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 hidden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 hidden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 hidden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 hidden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 hidden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 hidden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 hidden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 hidden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 hidden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 hidden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 hidden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 hidden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 hidden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 hidden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 hidden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 hidden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 hidden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 hidden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 hidden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 hidden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 hidden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 hidden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 hidden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 hidden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 hidden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 hidden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 hidden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 hidden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 hidden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 hidden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 hidden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 hidden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 hidden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 hidden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 hidden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 hidden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 hidden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 hidden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 hidden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 hidden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 hidden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 hidden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 hidden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 hidden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 hidden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 hidden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 hidden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 hidden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 hidden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 hidden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 hidden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 hidden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 hidden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 hidden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 hidden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 hidden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 hidden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 hidden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 hidden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 hidden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 hidden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 hidden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 hidden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 hidden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 hidden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 hidden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 hidden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 hidden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 hidden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 hidden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 hidden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 hidden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 hidden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 hidden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 hidden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 hidden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 hidden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 hidden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 hidden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 hidden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 hidden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 hidden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 hidden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 hidden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 hidden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 hidden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 hidden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 hidden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 hidden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 hidden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 hidden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 hidden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 hidden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 hidden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 hidden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 hidden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 hidden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 hidden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 hidden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 hidden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 hidden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 hidden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 hidden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 hidden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 hidden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 hidden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 hidden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 hidden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 hidden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 hidden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 hidden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 hidden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 hidden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 hidden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 hidden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 hidden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 hidden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 hidden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 hidden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 hidden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 hidden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 hidden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 hidden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 hidden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 hidden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 hidden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 hidden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 hidden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 hidden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 hidden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 hidden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 hidden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 hidden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 hidden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 hidden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 hidden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 hidden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 hidden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 hidden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 hidden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 hidden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 hidden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 hidden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 hidden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 hidden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 hidden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 hidden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 hidden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 hidden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 hidden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 hidden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 hidden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 hidden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 hidden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 hidden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 hidden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 hidden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 hidden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 hidden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 hidden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 hidden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 hidden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 hidden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 hidden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 hidden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 hidden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 hidden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 hidden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 hidden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 hidden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 hidden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 hidden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 hidden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 hidden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 hidden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 hidden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 hidden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 hidden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 hidden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 hidden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 hidden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 hidden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 hidden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 hidden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 hidden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 hidden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 hidden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 hidden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 hidden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 hidden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 hidden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 hidden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 hidden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 hidden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 hidden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 hidden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 hidden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 hidden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 hidden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 hidden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 hidden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 hidden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 hidden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 hidden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 hidden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 hidden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 hidden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 hidden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 hidden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 hidden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 hidden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 hidden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 hidden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 hidden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 hidden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 hidden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 hidden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 hidden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 hidden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 hidden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 hidden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 hidden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 hidden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 hidden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 hidden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 hidden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 hidden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 hidden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 hidden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 hidden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 hidden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 hidden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 hidden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 hidden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 hidden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 hidden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 hidden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 hidden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 hidden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 hidden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 hidden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 hidden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 hidden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 hidden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 hidden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 hidden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 hidden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 hidden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 hidden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 hidden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 hidden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 hidden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 hidden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 hidden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 hidden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 hidden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 hidden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 hidden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 hidden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 hidden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 hidden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 hidden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 hidden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 hidden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 hidden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 hidden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 hidden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 hidden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 hidden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 hidden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 hidden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 hidden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 hidden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 hidden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 hidden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 hidden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 hidden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 hidden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 hidden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 hidden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 hidden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 hidden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 hidden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 hidden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 hidden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 hidden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 hidden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 hidden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 hidden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 hidden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 hidden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 hidden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 hidden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 hidden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 hidden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 hidden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 hidden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 hidden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 hidden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 hidden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 hidden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 hidden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 hidden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 hidden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 hidden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 hidden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 hidden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 hidden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 hidden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 hidden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 hidden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 hidden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 hidden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 hidden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 hidden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 hidden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 hidden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 hidden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 hidden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 hidden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 hidden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 hidden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 hidden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 hidden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 hidden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 hidden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 hidden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 hidden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 hidden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 hidden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 hidden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 hidden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 hidden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 hidden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 hidden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 hidden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 hidden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 hidden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 hidden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 hidden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 hidden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 hidden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 hidden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 hidden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 hidden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 hidden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 hidden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 hidden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 hidden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 hidden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 hidden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 hidden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 hidden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 hidden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 hidden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 hidden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 hidden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 hidden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 hidden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 hidden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 hidden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 hidden="1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 hidden="1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 hidden="1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 hidden="1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 hidden="1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 hidden="1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 hidden="1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 hidden="1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 hidden="1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 hidden="1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 hidden="1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 hidden="1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 hidden="1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 hidden="1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 hidden="1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 hidden="1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 hidden="1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 hidden="1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 hidden="1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 hidden="1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 hidden="1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 hidden="1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 hidden="1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 hidden="1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 hidden="1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 hidden="1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 hidden="1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 hidden="1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 hidden="1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 hidden="1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 hidden="1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 hidden="1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 hidden="1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 hidden="1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 hidden="1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 hidden="1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 hidden="1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 hidden="1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 hidden="1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 hidden="1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 hidden="1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 hidden="1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 hidden="1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 hidden="1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 hidden="1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 hidden="1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 hidden="1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 hidden="1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 hidden="1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 hidden="1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 hidden="1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 hidden="1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 hidden="1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 hidden="1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 hidden="1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 hidden="1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 hidden="1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 hidden="1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 hidden="1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 hidden="1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 hidden="1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 hidden="1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 hidden="1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 hidden="1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 hidden="1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 hidden="1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 hidden="1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 hidden="1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 hidden="1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 hidden="1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 hidden="1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 hidden="1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 hidden="1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 hidden="1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 hidden="1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 hidden="1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 hidden="1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 hidden="1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 hidden="1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 hidden="1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 hidden="1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 hidden="1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 hidden="1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 hidden="1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 hidden="1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 hidden="1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 hidden="1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 hidden="1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 hidden="1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 hidden="1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 hidden="1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 hidden="1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 hidden="1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 hidden="1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 hidden="1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 hidden="1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 hidden="1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 hidden="1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 hidden="1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 hidden="1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 hidden="1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 hidden="1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 hidden="1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 hidden="1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 hidden="1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 hidden="1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 hidden="1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 hidden="1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 hidden="1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 hidden="1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 hidden="1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 hidden="1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 hidden="1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 hidden="1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 hidden="1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 hidden="1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 hidden="1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 hidden="1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 hidden="1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 hidden="1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 hidden="1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 hidden="1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 hidden="1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 hidden="1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 hidden="1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 hidden="1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 hidden="1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 hidden="1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 hidden="1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 hidden="1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 hidden="1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 hidden="1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 hidden="1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 hidden="1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 hidden="1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 hidden="1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 hidden="1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 hidden="1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 hidden="1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 hidden="1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 hidden="1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 hidden="1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 hidden="1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 hidden="1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 hidden="1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 hidden="1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 hidden="1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 hidden="1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 hidden="1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 hidden="1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 hidden="1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 hidden="1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 hidden="1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 hidden="1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 hidden="1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 hidden="1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 hidden="1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 hidden="1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 hidden="1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 hidden="1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 hidden="1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 hidden="1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 hidden="1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 hidden="1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 hidden="1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 hidden="1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 hidden="1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 hidden="1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 hidden="1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 hidden="1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 hidden="1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 hidden="1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 hidden="1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 hidden="1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 hidden="1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 hidden="1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 hidden="1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 hidden="1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 hidden="1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 hidden="1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 hidden="1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 hidden="1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 hidden="1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 hidden="1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 hidden="1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 hidden="1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 hidden="1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 hidden="1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 hidden="1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 hidden="1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 hidden="1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 hidden="1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 hidden="1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 hidden="1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 hidden="1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 hidden="1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 hidden="1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 hidden="1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 hidden="1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 hidden="1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 hidden="1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 hidden="1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 hidden="1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 hidden="1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 hidden="1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 hidden="1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 hidden="1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 hidden="1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 hidden="1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 hidden="1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 hidden="1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 hidden="1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 hidden="1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 hidden="1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 hidden="1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 hidden="1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 hidden="1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 hidden="1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 hidden="1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 hidden="1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 hidden="1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 hidden="1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 hidden="1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 hidden="1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 hidden="1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 hidden="1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 hidden="1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 hidden="1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 hidden="1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 hidden="1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 hidden="1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 hidden="1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 hidden="1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 hidden="1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 hidden="1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 hidden="1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 hidden="1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 hidden="1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 hidden="1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 hidden="1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 hidden="1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 hidden="1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 hidden="1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 hidden="1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 hidden="1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 hidden="1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 hidden="1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 hidden="1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 hidden="1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 hidden="1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 hidden="1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 hidden="1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 hidden="1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 hidden="1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 hidden="1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 hidden="1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 hidden="1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 hidden="1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 hidden="1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 hidden="1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 hidden="1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 hidden="1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 hidden="1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 hidden="1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 hidden="1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 hidden="1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 hidden="1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 hidden="1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 hidden="1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 hidden="1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 hidden="1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 hidden="1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 hidden="1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 hidden="1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 hidden="1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 hidden="1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 hidden="1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 hidden="1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 hidden="1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 hidden="1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 hidden="1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 hidden="1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 hidden="1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 hidden="1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 hidden="1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 hidden="1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 hidden="1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 hidden="1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 hidden="1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 hidden="1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 hidden="1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 hidden="1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 hidden="1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 hidden="1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 hidden="1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 hidden="1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 hidden="1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 hidden="1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 hidden="1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 hidden="1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 hidden="1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 hidden="1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 hidden="1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 hidden="1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 hidden="1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 hidden="1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 hidden="1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 hidden="1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 hidden="1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 hidden="1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 hidden="1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 hidden="1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 hidden="1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 hidden="1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 hidden="1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 hidden="1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 hidden="1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 hidden="1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 hidden="1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 hidden="1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 hidden="1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 hidden="1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 hidden="1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 hidden="1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 hidden="1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 hidden="1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 hidden="1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 hidden="1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 hidden="1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 hidden="1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 hidden="1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 hidden="1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 hidden="1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 hidden="1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 hidden="1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 hidden="1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 hidden="1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 hidden="1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 hidden="1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 hidden="1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 hidden="1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 hidden="1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 hidden="1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 hidden="1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 hidden="1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 hidden="1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 hidden="1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 hidden="1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 hidden="1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 hidden="1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 hidden="1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 hidden="1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 hidden="1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 hidden="1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 hidden="1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 hidden="1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 hidden="1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 hidden="1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 hidden="1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 hidden="1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 hidden="1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 hidden="1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 hidden="1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 hidden="1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 hidden="1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 hidden="1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 hidden="1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 hidden="1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 hidden="1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 hidden="1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 hidden="1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 hidden="1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 hidden="1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 hidden="1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 hidden="1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 hidden="1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 hidden="1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 hidden="1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 hidden="1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 hidden="1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 hidden="1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 hidden="1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 hidden="1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 hidden="1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 hidden="1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 hidden="1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 hidden="1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 hidden="1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 hidden="1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 hidden="1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 hidden="1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 hidden="1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 hidden="1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 hidden="1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 hidden="1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 hidden="1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 hidden="1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 hidden="1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 hidden="1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 hidden="1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 hidden="1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 hidden="1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 hidden="1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 hidden="1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 hidden="1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 hidden="1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 hidden="1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 hidden="1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 hidden="1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 hidden="1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 hidden="1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 hidden="1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 hidden="1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 hidden="1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 hidden="1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 hidden="1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 hidden="1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 hidden="1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 hidden="1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 hidden="1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 hidden="1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 hidden="1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 hidden="1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 hidden="1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 hidden="1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 hidden="1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 hidden="1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 hidden="1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 hidden="1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 hidden="1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 hidden="1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 hidden="1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 hidden="1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 hidden="1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 hidden="1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 hidden="1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 hidden="1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 hidden="1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 hidden="1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 hidden="1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 hidden="1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 hidden="1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 hidden="1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 hidden="1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 hidden="1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 hidden="1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 hidden="1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 hidden="1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 hidden="1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 hidden="1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 hidden="1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 hidden="1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 hidden="1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 hidden="1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 hidden="1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 hidden="1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 hidden="1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 hidden="1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 hidden="1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 hidden="1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 hidden="1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 hidden="1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 hidden="1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 hidden="1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 hidden="1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 hidden="1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 hidden="1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 hidden="1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 hidden="1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 hidden="1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 hidden="1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 hidden="1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 hidden="1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 hidden="1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 hidden="1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 hidden="1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 hidden="1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 hidden="1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 hidden="1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 hidden="1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 hidden="1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 hidden="1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 hidden="1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 hidden="1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 hidden="1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 hidden="1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 hidden="1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 hidden="1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 hidden="1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 hidden="1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 hidden="1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 hidden="1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 hidden="1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 hidden="1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 hidden="1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 hidden="1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 hidden="1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 hidden="1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 hidden="1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 hidden="1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 hidden="1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 hidden="1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 hidden="1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 hidden="1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 hidden="1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 hidden="1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 hidden="1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 hidden="1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 hidden="1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 hidden="1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 hidden="1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 hidden="1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 hidden="1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 hidden="1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 hidden="1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 hidden="1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 hidden="1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 hidden="1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 hidden="1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 hidden="1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 hidden="1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 hidden="1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 hidden="1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 hidden="1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 hidden="1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 hidden="1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 hidden="1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 hidden="1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 hidden="1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 hidden="1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 hidden="1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 hidden="1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 hidden="1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 hidden="1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 hidden="1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 hidden="1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 hidden="1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 hidden="1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 hidden="1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 hidden="1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 hidden="1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 hidden="1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 hidden="1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 hidden="1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 hidden="1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 hidden="1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 hidden="1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 hidden="1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 hidden="1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 hidden="1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 hidden="1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 hidden="1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 hidden="1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 hidden="1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 hidden="1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 hidden="1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 hidden="1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 hidden="1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 hidden="1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 hidden="1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 hidden="1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 hidden="1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 hidden="1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 hidden="1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 hidden="1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 hidden="1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 hidden="1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 hidden="1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 hidden="1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 hidden="1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 hidden="1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 hidden="1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 hidden="1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 hidden="1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 hidden="1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 hidden="1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 hidden="1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 hidden="1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 hidden="1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 hidden="1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 hidden="1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 hidden="1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 hidden="1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 hidden="1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 hidden="1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 hidden="1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 hidden="1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 hidden="1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 hidden="1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 hidden="1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 hidden="1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 hidden="1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 hidden="1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 hidden="1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 hidden="1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 hidden="1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 hidden="1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 hidden="1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 hidden="1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 hidden="1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 hidden="1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 hidden="1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 hidden="1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 hidden="1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 hidden="1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 hidden="1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 hidden="1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 hidden="1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1466</v>
      </c>
    </row>
  </sheetData>
  <autoFilter ref="A2:O3000" xr:uid="{D1126E52-FA3F-4EAC-A720-DDE9797BEFF6}">
    <filterColumn colId="5">
      <filters>
        <dateGroupItem year="2025" month="10" day="8" dateTimeGrouping="day"/>
      </filters>
    </filterColumn>
  </autoFilter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1467</v>
      </c>
      <c r="C2" s="104" t="s">
        <v>1151</v>
      </c>
      <c r="D2" s="104" t="s">
        <v>1153</v>
      </c>
      <c r="E2" s="104" t="s">
        <v>1468</v>
      </c>
      <c r="F2" s="104" t="s">
        <v>1469</v>
      </c>
      <c r="G2" s="104" t="s">
        <v>1470</v>
      </c>
      <c r="H2" s="104" t="s">
        <v>1471</v>
      </c>
      <c r="I2" s="104" t="s">
        <v>1472</v>
      </c>
      <c r="J2" s="104" t="s">
        <v>1473</v>
      </c>
      <c r="K2" s="140" t="s">
        <v>1474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-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*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*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*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*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*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*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*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*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*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2025-10-08T17:47:49Z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