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16" documentId="120_S{118792C3-22EF-5104-A093-F22BFE3913F3}" xr6:coauthVersionLast="47" xr6:coauthVersionMax="47" xr10:uidLastSave="{8A08096B-576D-47C9-99BC-177AE64D32F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65" i="15" s="1"/>
  <c r="M264" i="1" a="1"/>
  <c r="M264" i="1" s="1"/>
  <c r="L265" i="15" s="1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L267" i="1" a="1"/>
  <c r="L267" i="1" s="1"/>
  <c r="K268" i="15" s="1"/>
  <c r="M267" i="1" a="1"/>
  <c r="M267" i="1" s="1"/>
  <c r="L268" i="15" s="1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L269" i="1" a="1"/>
  <c r="L269" i="1" s="1"/>
  <c r="K270" i="15" s="1"/>
  <c r="M269" i="1" a="1"/>
  <c r="M269" i="1" s="1"/>
  <c r="L270" i="15" s="1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<sst xmlns="http://schemas.openxmlformats.org/spreadsheetml/2006/main" count="6363" uniqueCount="1549">
  <si>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</si>
  <si>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</si>
  <si>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</si>
  <si>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</si>
  <si>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</si>
  <si>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</si>
  <si>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</si>
  <si>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</si>
  <si>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</si>
  <si>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</si>
  <si>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</si>
  <si>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</si>
  <si>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</si>
  <si>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</si>
  <si>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</si>
  <si>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</si>
  <si>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</si>
  <si>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</si>
  <si>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</si>
  <si>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</si>
  <si>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</si>
  <si>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</si>
  <si>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</si>
  <si>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</si>
  <si>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</si>
  <si>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</si>
  <si>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</si>
  <si>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</si>
  <si>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</si>
  <si>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</si>
  <si>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</si>
  <si>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</si>
  <si>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</si>
  <si>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</si>
  <si>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</si>
  <si>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</si>
  <si>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</si>
  <si>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</si>
  <si>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</si>
  <si>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</si>
  <si>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</si>
  <si>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</si>
  <si>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</si>
  <si>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</si>
  <si>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</si>
  <si>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</si>
  <si>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</si>
  <si>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</si>
  <si>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</si>
  <si>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</si>
  <si>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</si>
  <si>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</si>
  <si>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</si>
  <si>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</si>
  <si>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</si>
  <si>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</si>
  <si>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</si>
  <si>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</si>
  <si>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</si>
  <si>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</si>
  <si>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</si>
  <si>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</si>
  <si>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</si>
  <si>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</si>
  <si>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</si>
  <si>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</si>
  <si>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</si>
  <si>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</si>
  <si>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</si>
  <si>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</si>
  <si>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</si>
  <si>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</si>
  <si>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</si>
  <si>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</si>
  <si>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</si>
  <si>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</si>
  <si>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</si>
  <si>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</si>
  <si>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</si>
  <si>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</si>
  <si>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</si>
  <si>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</si>
  <si>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</si>
  <si>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</si>
  <si>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</si>
  <si>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</si>
  <si>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</si>
  <si>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</si>
  <si>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</si>
  <si>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</si>
  <si>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</si>
  <si>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</si>
  <si>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</si>
  <si>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</si>
  <si>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</si>
  <si>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</si>
  <si>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</si>
  <si>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</si>
  <si>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</si>
  <si>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</si>
  <si>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</si>
  <si>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</si>
  <si>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</si>
  <si>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</si>
  <si>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</si>
  <si>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</si>
  <si>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</si>
  <si>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</si>
  <si>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</si>
  <si>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</si>
  <si>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</si>
  <si>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</si>
  <si>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</si>
  <si>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</si>
  <si>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</si>
  <si>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</si>
  <si>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</si>
  <si>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</si>
  <si>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</si>
  <si>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</si>
  <si>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</si>
  <si>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</si>
  <si>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</si>
  <si>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</si>
  <si>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</si>
  <si>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</si>
  <si>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</si>
  <si>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</si>
  <si>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</si>
  <si>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</si>
  <si>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</si>
  <si>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</si>
  <si>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</si>
  <si>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</si>
  <si>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</si>
  <si>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</si>
  <si>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</si>
  <si>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</si>
  <si>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</si>
  <si>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</si>
  <si>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</si>
  <si>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</si>
  <si>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</si>
  <si>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</si>
  <si>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</si>
  <si>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</si>
  <si>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</si>
  <si>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</si>
  <si>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</si>
  <si>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</si>
  <si>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</si>
  <si>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</si>
  <si>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</si>
  <si>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</si>
  <si>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</si>
  <si>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</si>
  <si>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</si>
  <si>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</si>
  <si>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</si>
  <si>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</si>
  <si>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</si>
  <si>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</si>
  <si>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</si>
  <si>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</si>
  <si>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</si>
  <si>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</si>
  <si>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</si>
  <si>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</si>
  <si>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</si>
  <si>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</si>
  <si>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</si>
  <si>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</si>
  <si>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</si>
  <si>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</si>
  <si>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</si>
  <si>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</si>
  <si>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</si>
  <si>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</si>
  <si>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</si>
  <si>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</si>
  <si>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</si>
  <si>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</si>
  <si>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</si>
  <si>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</si>
  <si>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</si>
  <si>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</si>
  <si>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</si>
  <si>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</si>
  <si>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</si>
  <si>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</si>
  <si>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</si>
  <si>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</si>
  <si>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</si>
  <si>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</si>
  <si>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</si>
  <si>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</si>
  <si>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</si>
  <si>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</si>
  <si>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</si>
  <si>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</si>
  <si>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</si>
  <si>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</si>
  <si>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</si>
  <si>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</si>
  <si>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</si>
  <si>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</si>
  <si>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</si>
  <si>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</si>
  <si>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</si>
  <si>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</si>
  <si>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</si>
  <si>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</si>
  <si>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</si>
  <si>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</si>
  <si>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</si>
  <si>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</si>
  <si>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</si>
  <si>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</si>
  <si>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</si>
  <si>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</si>
  <si>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</si>
  <si>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</si>
  <si>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</si>
  <si>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</si>
  <si>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</si>
  <si>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</si>
  <si>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</si>
  <si>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</si>
  <si>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</si>
  <si>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</si>
  <si>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</si>
  <si>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</si>
  <si>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</si>
  <si>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</si>
  <si>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</si>
  <si>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</si>
  <si>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</si>
  <si>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</si>
  <si>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</si>
  <si>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</si>
  <si>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</si>
  <si>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</si>
  <si>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</si>
  <si>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</si>
  <si>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</si>
  <si>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</si>
  <si>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</si>
  <si>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</si>
  <si>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</si>
  <si>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</si>
  <si>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</si>
  <si>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</si>
  <si>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</si>
  <si>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</si>
  <si>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</si>
  <si>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</si>
  <si>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</si>
  <si>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</si>
  <si>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</si>
  <si>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</si>
  <si>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</si>
  <si>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</si>
  <si>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</si>
  <si>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</si>
  <si>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</si>
  <si>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</si>
  <si>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</si>
  <si>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</si>
  <si>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</si>
  <si>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</si>
  <si>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</si>
  <si>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</si>
  <si>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</si>
  <si>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</si>
  <si>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</si>
  <si>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</si>
  <si>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</si>
  <si>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</si>
  <si>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</si>
  <si>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</si>
  <si>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</si>
  <si>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</si>
  <si>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</si>
  <si>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</si>
  <si>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</si>
  <si>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</si>
  <si>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</si>
  <si>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</si>
  <si>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</si>
  <si>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</si>
  <si>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</si>
  <si>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</si>
  <si>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</si>
  <si>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</si>
  <si>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</si>
  <si>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</si>
  <si>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</si>
  <si>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</si>
  <si>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</si>
  <si>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</si>
  <si>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</si>
  <si>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</si>
  <si>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</si>
  <si>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</si>
  <si>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</si>
  <si>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</si>
  <si>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</si>
  <si>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</si>
  <si>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</si>
  <si>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</si>
  <si>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</si>
  <si>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</si>
  <si>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</si>
  <si>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</si>
  <si>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</si>
  <si>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</si>
  <si>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</si>
  <si>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</si>
  <si>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</si>
  <si>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</si>
  <si>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</si>
  <si>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</si>
  <si>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</si>
  <si>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</si>
  <si>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</si>
  <si>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</si>
  <si>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</si>
  <si>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</si>
  <si>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</si>
  <si>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</si>
  <si>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</si>
  <si>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</si>
  <si>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</si>
  <si>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</si>
  <si>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</si>
  <si>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</si>
  <si>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</si>
  <si>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</si>
  <si>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</si>
  <si>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</si>
  <si>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</si>
  <si>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</si>
  <si>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</si>
  <si>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</si>
  <si>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</si>
  <si>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</si>
  <si>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</si>
  <si>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</si>
  <si>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</si>
  <si>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</si>
  <si>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</si>
  <si>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</si>
  <si>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</si>
  <si>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</si>
  <si>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</si>
  <si>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</si>
  <si>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</si>
  <si>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</si>
  <si>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</si>
  <si>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</si>
  <si>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</si>
  <si>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</si>
  <si>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</si>
  <si>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</si>
  <si>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</si>
  <si>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</si>
  <si>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</si>
  <si>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</si>
  <si>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</si>
  <si>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</si>
  <si>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</si>
  <si>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</si>
  <si>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</si>
  <si>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</si>
  <si>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</si>
  <si>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</si>
  <si>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</si>
  <si>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</si>
  <si>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</si>
  <si>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</si>
  <si>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</si>
  <si>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</si>
  <si>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</si>
  <si>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</si>
  <si>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</si>
  <si>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</si>
  <si>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</si>
  <si>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</si>
  <si>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</si>
  <si>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</si>
  <si>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</si>
  <si>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</si>
  <si>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</si>
  <si>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</si>
  <si>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</si>
  <si>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</si>
  <si>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</si>
  <si>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</si>
  <si>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</si>
  <si>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</si>
  <si>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</si>
  <si>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</si>
  <si>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</si>
  <si>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</si>
  <si>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</si>
  <si>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</si>
  <si>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</si>
  <si>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</si>
  <si>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</si>
  <si>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</si>
  <si>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</si>
  <si>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</si>
  <si>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</si>
  <si>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</si>
  <si>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</si>
  <si>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</si>
  <si>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</si>
  <si>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</si>
  <si>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</si>
  <si>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</si>
  <si>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</si>
  <si>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</si>
  <si>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</si>
  <si>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</si>
  <si>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</si>
  <si>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</si>
  <si>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</si>
  <si>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</si>
  <si>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</si>
  <si>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</si>
  <si>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</si>
  <si>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</si>
  <si>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</si>
  <si>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</si>
  <si>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</si>
  <si>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</si>
  <si>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</si>
  <si>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</si>
  <si>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</si>
  <si>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</si>
  <si>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</si>
  <si>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</si>
  <si>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</si>
  <si>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</si>
  <si>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</si>
  <si>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</si>
  <si>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</si>
  <si>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</si>
  <si>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</si>
  <si>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</si>
  <si>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</si>
  <si>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</si>
  <si>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</si>
  <si>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</si>
  <si>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</si>
  <si>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</si>
  <si>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</si>
  <si>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</si>
  <si>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</si>
  <si>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</si>
  <si>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</si>
  <si>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</si>
  <si>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</si>
  <si>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</si>
  <si>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</si>
  <si>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</si>
  <si>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</si>
  <si>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</si>
  <si>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</si>
  <si>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</si>
  <si>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</si>
  <si>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</si>
  <si>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</si>
  <si>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</si>
  <si>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</si>
  <si>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</si>
  <si>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</si>
  <si>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</si>
  <si>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</si>
  <si>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</si>
  <si>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</si>
  <si>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</si>
  <si>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</si>
  <si>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</si>
  <si>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</si>
  <si>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</si>
  <si>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</si>
  <si>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</si>
  <si>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</si>
  <si>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</si>
  <si>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</si>
  <si>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</si>
  <si>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</si>
  <si>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</si>
  <si>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</si>
  <si>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</si>
  <si>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</si>
  <si>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</si>
  <si>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</si>
  <si>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</si>
  <si>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</si>
  <si>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</si>
  <si>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</si>
  <si>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</si>
  <si>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</si>
  <si>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</si>
  <si>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</si>
  <si>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</si>
  <si>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</si>
  <si>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</si>
  <si>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</si>
  <si>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</si>
  <si>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</si>
  <si>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</si>
  <si>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</si>
  <si>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</si>
  <si>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</si>
  <si>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</si>
  <si>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</si>
  <si>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</si>
  <si>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</si>
  <si>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</si>
  <si>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</si>
  <si>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</si>
  <si>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</si>
  <si>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</si>
  <si>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</si>
  <si>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</si>
  <si>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</si>
  <si>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</si>
  <si>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</si>
  <si>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</si>
  <si>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</si>
  <si>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</si>
  <si>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</si>
  <si>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</si>
  <si>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</si>
  <si>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</si>
  <si>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</si>
  <si>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</si>
  <si>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</si>
  <si>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</si>
  <si>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</si>
  <si>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</si>
  <si>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</si>
  <si>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</si>
  <si>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</si>
  <si>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</si>
  <si>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</si>
  <si>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</si>
  <si>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</si>
  <si>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</si>
  <si>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</si>
  <si>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</si>
  <si>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</si>
  <si>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</si>
  <si>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</si>
  <si>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</si>
  <si>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</si>
  <si>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</si>
  <si>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</si>
  <si>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</si>
  <si>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</si>
  <si>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</si>
  <si>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</si>
  <si>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</si>
  <si>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</si>
  <si>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</si>
  <si>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</si>
  <si>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</si>
  <si>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</si>
  <si>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</si>
  <si>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</si>
  <si>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</si>
  <si>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</si>
  <si>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</si>
  <si>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</si>
  <si>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</si>
  <si>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</si>
  <si>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</si>
  <si>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</si>
  <si>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</si>
  <si>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</si>
  <si>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</si>
  <si>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</si>
  <si>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</si>
  <si>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</si>
  <si>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</si>
  <si>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</si>
  <si>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</si>
  <si>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</si>
  <si>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</si>
  <si>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</si>
  <si>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</si>
  <si>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</si>
  <si>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</si>
  <si>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</si>
  <si>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</si>
  <si>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</si>
  <si>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</si>
  <si>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</si>
  <si>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</si>
  <si>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</si>
  <si>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</si>
  <si>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</si>
  <si>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</si>
  <si>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</si>
  <si>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</si>
  <si>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</si>
  <si>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</si>
  <si>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</si>
  <si>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</si>
  <si>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</si>
  <si>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</si>
  <si>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</si>
  <si>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</si>
  <si>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</si>
  <si>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</si>
  <si>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</si>
  <si>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</si>
  <si>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</si>
  <si>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</si>
  <si>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</si>
  <si>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</si>
  <si>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</si>
  <si>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</si>
  <si>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</si>
  <si>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</si>
  <si>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</si>
  <si>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</si>
  <si>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</si>
  <si>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</si>
  <si>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</si>
  <si>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</si>
  <si>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</si>
  <si>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</si>
  <si>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</si>
  <si>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</si>
  <si>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</si>
  <si>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</si>
  <si>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</si>
  <si>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</si>
  <si>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</si>
  <si>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</si>
  <si>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</si>
  <si>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</si>
  <si>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</si>
  <si>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</si>
  <si>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</si>
  <si>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</si>
  <si>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</si>
  <si>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</si>
  <si>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</si>
  <si>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</si>
  <si>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</si>
  <si>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</si>
  <si>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</si>
  <si>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</si>
  <si>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</si>
  <si>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</si>
  <si>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</si>
  <si>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</si>
  <si>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</si>
  <si>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</si>
  <si>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</si>
  <si>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</si>
  <si>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</si>
  <si>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</si>
  <si>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</si>
  <si>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</si>
  <si>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</si>
  <si>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</si>
  <si>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</si>
  <si>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</si>
  <si>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</si>
  <si>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</si>
  <si>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</si>
  <si>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</si>
  <si>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</si>
  <si>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</si>
  <si>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</si>
  <si>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</si>
  <si>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</si>
  <si>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</si>
  <si>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</si>
  <si>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</si>
  <si>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</si>
  <si>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</si>
  <si>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</si>
  <si>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</si>
  <si>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</si>
  <si>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</si>
  <si>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</si>
  <si>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</si>
  <si>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</si>
  <si>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</si>
  <si>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</si>
  <si>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</si>
  <si>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</si>
  <si>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</si>
  <si>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</si>
  <si>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</si>
  <si>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</si>
  <si>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</si>
  <si>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</si>
  <si>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</si>
  <si>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</si>
  <si>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</si>
  <si>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</si>
  <si>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</si>
  <si>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</si>
  <si>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</si>
  <si>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</si>
  <si>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</si>
  <si>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</si>
  <si>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</si>
  <si>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</si>
  <si>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</si>
  <si>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</si>
  <si>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</si>
  <si>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</si>
  <si>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</si>
  <si>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</si>
  <si>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</si>
  <si>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</si>
  <si>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</si>
  <si>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</si>
  <si>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</si>
  <si>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</si>
  <si>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</si>
  <si>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</si>
  <si>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</si>
  <si>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</si>
  <si>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</si>
  <si>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</si>
  <si>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</si>
  <si>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</si>
  <si>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</si>
  <si>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</si>
  <si>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</si>
  <si>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</si>
  <si>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</si>
  <si>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</si>
  <si>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</si>
  <si>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</si>
  <si>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</si>
  <si>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</si>
  <si>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</si>
  <si>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</si>
  <si>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</si>
  <si>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</si>
  <si>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</si>
  <si>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</si>
  <si>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</si>
  <si>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</si>
  <si>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</si>
  <si>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</si>
  <si>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</si>
  <si>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</si>
  <si>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</si>
  <si>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</si>
  <si>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</si>
  <si>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</si>
  <si>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</si>
  <si>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</si>
  <si>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</si>
  <si>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</si>
  <si>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</si>
  <si>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</si>
  <si>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</si>
  <si>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</si>
  <si>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</si>
  <si>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</si>
  <si>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</si>
  <si>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</si>
  <si>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</si>
  <si>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</si>
  <si>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</si>
  <si>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</si>
  <si>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</si>
  <si>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</si>
  <si>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</si>
  <si>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</si>
  <si>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</si>
  <si>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</si>
  <si>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</si>
  <si>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</si>
  <si>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</si>
  <si>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</si>
  <si>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</si>
  <si>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</si>
  <si>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</si>
  <si>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</si>
  <si>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</si>
  <si>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</si>
  <si>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</si>
  <si>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</si>
  <si>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</si>
  <si>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</si>
  <si>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</si>
  <si>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</si>
  <si>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</si>
  <si>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</si>
  <si>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</si>
  <si>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</si>
  <si>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</si>
  <si>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</si>
  <si>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</si>
  <si>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</si>
  <si>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</si>
  <si>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</si>
  <si>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</si>
  <si>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</si>
  <si>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</si>
  <si>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</si>
  <si>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</si>
  <si>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</si>
  <si>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</si>
  <si>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</si>
  <si>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</si>
  <si>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</si>
  <si>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</si>
  <si>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</si>
  <si>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</si>
  <si>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</si>
  <si>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</si>
  <si>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</si>
  <si>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</si>
  <si>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</si>
  <si>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</si>
  <si>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</si>
  <si>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</si>
  <si>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</si>
  <si>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</si>
  <si>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</si>
  <si>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</si>
  <si>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</si>
  <si>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</si>
  <si>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</si>
  <si>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</si>
  <si>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</si>
  <si>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</si>
  <si>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</si>
  <si>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</si>
  <si>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</si>
  <si>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</si>
  <si>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</si>
  <si>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</si>
  <si>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</si>
  <si>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</si>
  <si>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</si>
  <si>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</si>
  <si>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</si>
  <si>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</si>
  <si>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</si>
  <si>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</si>
  <si>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</si>
  <si>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</si>
  <si>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</si>
  <si>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</si>
  <si>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</si>
  <si>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</si>
  <si>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</si>
  <si>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</si>
  <si>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</si>
  <si>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</si>
  <si>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</si>
  <si>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</si>
  <si>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</si>
  <si>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</si>
  <si>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</si>
  <si>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</si>
  <si>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</si>
  <si>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</si>
  <si>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</si>
  <si>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</si>
  <si>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</si>
  <si>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</si>
  <si>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</si>
  <si>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</si>
  <si>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</si>
  <si>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</si>
  <si>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</si>
  <si>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</si>
  <si>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</si>
  <si>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</si>
  <si>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</si>
  <si>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</si>
  <si>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</si>
  <si>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</si>
  <si>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</si>
  <si>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</si>
  <si>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</si>
  <si>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</si>
  <si>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</si>
  <si>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</si>
  <si>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</si>
  <si>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</si>
  <si>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</si>
  <si>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</si>
  <si>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</si>
  <si>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</si>
  <si>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</si>
  <si>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</si>
  <si>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</si>
  <si>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</si>
  <si>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</si>
  <si>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</si>
  <si>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</si>
  <si>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</si>
  <si>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</si>
  <si>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</si>
  <si>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</si>
  <si>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</si>
  <si>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</si>
  <si>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</si>
  <si>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</si>
  <si>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</si>
  <si>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</si>
  <si>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</si>
  <si>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</si>
  <si>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</si>
  <si>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</si>
  <si>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</si>
  <si>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</si>
  <si>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</si>
  <si>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</si>
  <si>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</si>
  <si>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</si>
  <si>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</si>
  <si>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</si>
  <si>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</si>
  <si>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</si>
  <si>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</si>
  <si>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</si>
  <si>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</si>
  <si>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</si>
  <si>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</si>
  <si>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</si>
  <si>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</si>
  <si>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</si>
  <si>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</si>
  <si>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</si>
  <si>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</si>
  <si>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</si>
  <si>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</si>
  <si>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</si>
  <si>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</si>
  <si>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</si>
  <si>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</si>
  <si>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</si>
  <si>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</si>
  <si>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</si>
  <si>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</si>
  <si>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</si>
  <si>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</si>
  <si>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</si>
  <si>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</si>
  <si>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</si>
  <si>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</si>
  <si>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</si>
  <si>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</si>
  <si>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</si>
  <si>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</si>
  <si>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</si>
  <si>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</si>
  <si>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</si>
  <si>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</si>
  <si>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</si>
  <si>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</si>
  <si>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</si>
  <si>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</si>
  <si>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</si>
  <si>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</si>
  <si>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</si>
  <si>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</si>
  <si>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</si>
  <si>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</si>
  <si>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</si>
  <si>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</si>
  <si>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</si>
  <si>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</si>
  <si>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</si>
  <si>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</si>
  <si>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</si>
  <si>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</si>
  <si>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</si>
  <si>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</si>
  <si>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</si>
  <si>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</si>
  <si>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</si>
  <si>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</si>
  <si>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</si>
  <si>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</si>
  <si>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</si>
  <si>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</si>
  <si>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</si>
  <si>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</si>
  <si>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</si>
  <si>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</si>
  <si>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</si>
  <si>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</si>
  <si>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</si>
  <si>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</si>
  <si>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</si>
  <si>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</si>
  <si>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</si>
  <si>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</si>
  <si>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</si>
  <si>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</si>
  <si>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</si>
  <si>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</si>
  <si>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</si>
  <si>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</si>
  <si>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</si>
  <si>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</si>
  <si>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</si>
  <si>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</si>
  <si>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</si>
  <si>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</si>
  <si>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</si>
  <si>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</si>
  <si>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</si>
  <si>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</si>
  <si>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</si>
  <si>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</si>
  <si>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</si>
  <si>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</si>
  <si>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</si>
  <si>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</si>
  <si>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</si>
  <si>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</si>
  <si>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</si>
  <si>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</si>
  <si>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</si>
  <si>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</si>
  <si>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</si>
  <si>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</si>
  <si>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</si>
  <si>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</si>
  <si>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</si>
  <si>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</si>
  <si>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</si>
  <si>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</si>
  <si>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</si>
  <si>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</si>
  <si>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</si>
  <si>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</si>
  <si>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</si>
  <si>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</si>
  <si>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</si>
  <si>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</si>
  <si>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</si>
  <si>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</si>
  <si>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</si>
  <si>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</si>
  <si>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</si>
  <si>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</si>
  <si>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</si>
  <si>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</si>
  <si>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</si>
  <si>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</si>
  <si>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</si>
  <si>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</si>
  <si>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</si>
  <si>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</si>
  <si>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</si>
  <si>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</si>
  <si>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</si>
  <si>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</si>
  <si>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</si>
  <si>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</si>
  <si>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</si>
  <si>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</si>
  <si>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</si>
  <si>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</si>
  <si>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</si>
  <si>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</si>
  <si>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</si>
  <si>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</si>
  <si>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</si>
  <si>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</si>
  <si>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</si>
  <si>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</si>
  <si>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</si>
  <si>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</si>
  <si>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</si>
  <si>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</si>
  <si>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</si>
  <si>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</si>
  <si>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</si>
  <si>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</si>
  <si>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</si>
  <si>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</si>
  <si>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</si>
  <si>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</si>
  <si>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</si>
  <si>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</si>
  <si>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</si>
  <si>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</si>
  <si>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</si>
  <si>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</si>
  <si>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</si>
  <si>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</si>
  <si>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</si>
  <si>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</si>
  <si>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</si>
  <si>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</si>
  <si>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</si>
  <si>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</si>
  <si>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</si>
  <si>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</si>
  <si>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</si>
  <si>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</si>
  <si>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</si>
  <si>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</si>
  <si>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</si>
  <si>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</si>
  <si>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</si>
  <si>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</si>
  <si>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</si>
  <si>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</si>
  <si>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</si>
  <si>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</si>
  <si>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</si>
  <si>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</si>
  <si>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</si>
  <si>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</si>
  <si>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</si>
  <si>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</si>
  <si>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</si>
  <si>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</si>
  <si>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</si>
  <si>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</si>
  <si>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</si>
  <si>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</si>
  <si>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</si>
  <si>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</si>
  <si>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</si>
  <si>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</si>
  <si>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</si>
  <si>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</si>
  <si>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</si>
  <si>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</si>
  <si>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</si>
  <si>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</si>
  <si>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</si>
  <si>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</si>
  <si>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</si>
  <si>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</si>
  <si>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</si>
  <si>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</si>
  <si>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</si>
  <si>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</si>
  <si>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</si>
  <si>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</si>
  <si>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</si>
  <si>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</si>
  <si>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</si>
  <si>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</si>
  <si>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</si>
  <si>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</si>
  <si>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</si>
  <si>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</si>
  <si>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</si>
  <si>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</si>
  <si>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</si>
  <si>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</si>
  <si>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</si>
  <si>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</si>
  <si>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</si>
  <si>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</si>
  <si>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</si>
  <si>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</si>
  <si>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</si>
  <si>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</si>
  <si>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</si>
  <si>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</si>
  <si>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</si>
  <si>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</si>
  <si>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</si>
  <si>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</si>
  <si>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</si>
  <si>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</si>
  <si>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</si>
  <si>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</si>
  <si>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</si>
  <si>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</si>
  <si>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</si>
  <si>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</si>
  <si>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</si>
  <si>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</si>
  <si>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</si>
  <si>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</si>
  <si>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</si>
  <si>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</si>
  <si>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</si>
  <si>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</si>
  <si>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</si>
  <si>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</si>
  <si>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</si>
  <si>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</si>
  <si>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</si>
  <si>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</si>
  <si>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</si>
  <si>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</si>
  <si>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</si>
  <si>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</si>
  <si>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</si>
  <si>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</si>
  <si>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</si>
  <si>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</si>
  <si>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</si>
  <si>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</si>
  <si>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</si>
  <si>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</si>
  <si>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</si>
  <si>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</si>
  <si>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</si>
  <si>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</si>
  <si>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</si>
  <si>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</si>
  <si>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</si>
  <si>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</si>
  <si>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</si>
  <si>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</si>
  <si>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</si>
  <si>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</si>
  <si>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</si>
  <si>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</si>
  <si>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</si>
  <si>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</si>
  <si>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</si>
  <si>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</si>
  <si>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</si>
  <si>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</si>
  <si>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</si>
  <si>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</si>
  <si>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</si>
  <si>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</si>
  <si>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</si>
  <si>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</si>
  <si>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</si>
  <si>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</si>
  <si>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</si>
  <si>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</si>
  <si>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</si>
  <si>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</si>
  <si>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</si>
  <si>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</si>
  <si>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</si>
  <si>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</si>
  <si>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</si>
  <si>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</si>
  <si>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</si>
  <si>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</si>
  <si>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</si>
  <si>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</si>
  <si>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</si>
  <si>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</si>
  <si>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</si>
  <si>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</si>
  <si>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</si>
  <si>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</si>
  <si>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</si>
  <si>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</si>
  <si>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</si>
  <si>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</si>
  <si>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</si>
  <si>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</si>
  <si>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</si>
  <si>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</si>
  <si>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</si>
  <si>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</si>
  <si>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</si>
  <si>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</si>
  <si>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</si>
  <si>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</si>
  <si>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</si>
  <si>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</si>
  <si>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</si>
  <si>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</si>
  <si>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</si>
  <si>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</si>
  <si>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</si>
  <si>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</si>
  <si>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</si>
  <si>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</si>
  <si>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</si>
  <si>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</si>
  <si>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</si>
  <si>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</si>
  <si>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</si>
  <si>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</si>
  <si>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</si>
  <si>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</si>
  <si>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</si>
  <si>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</si>
  <si>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</si>
  <si>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</si>
  <si>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</si>
  <si>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</si>
  <si>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</si>
  <si>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</si>
  <si>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</si>
  <si>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</si>
  <si>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</si>
  <si>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</si>
  <si>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</si>
  <si>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</si>
  <si>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</si>
  <si>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</si>
  <si>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</si>
  <si>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</si>
  <si>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</si>
  <si>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</si>
  <si>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</si>
  <si>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</si>
  <si>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</si>
  <si>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</si>
  <si>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</si>
  <si>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</si>
  <si>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</si>
  <si>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</si>
  <si>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</si>
  <si>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</si>
  <si>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</si>
  <si>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</si>
  <si>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</si>
  <si>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</si>
  <si>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</si>
  <si>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</si>
  <si>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</si>
  <si>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</si>
  <si>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</si>
  <si>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</si>
  <si>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</si>
  <si>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</si>
  <si>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</si>
  <si>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</si>
  <si>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</si>
  <si>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</si>
  <si>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</si>
  <si>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</si>
  <si>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</si>
  <si>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</si>
  <si>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</si>
  <si>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</si>
  <si>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</si>
  <si>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</si>
  <si>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</si>
  <si>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</si>
  <si>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</si>
  <si>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</si>
  <si>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</si>
  <si>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</si>
  <si>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</si>
  <si>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</si>
  <si>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</si>
  <si>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</si>
  <si>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</si>
  <si>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</si>
  <si>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</si>
  <si>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</si>
  <si>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</si>
  <si>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</si>
  <si>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</si>
  <si>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</si>
  <si>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</si>
  <si>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</si>
  <si>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</si>
  <si>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</si>
  <si>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</si>
  <si>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</si>
  <si>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</si>
  <si>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</si>
  <si>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</si>
  <si>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</si>
  <si>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</si>
  <si>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</si>
  <si>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</si>
  <si>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</si>
  <si>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</si>
  <si>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</si>
  <si>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</si>
  <si>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</si>
  <si>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</si>
  <si>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</si>
  <si>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</si>
  <si>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</si>
  <si>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</si>
  <si>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</si>
  <si>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</si>
  <si>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</si>
  <si>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</si>
  <si>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</si>
  <si>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</si>
  <si>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</si>
  <si>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</si>
  <si>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</si>
  <si>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</si>
  <si>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</si>
  <si>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</si>
  <si>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</si>
  <si>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</si>
  <si>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</si>
  <si>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</si>
  <si>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</si>
  <si>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</si>
  <si>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</si>
  <si>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</si>
  <si>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</si>
  <si>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</si>
  <si>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</si>
  <si>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</si>
  <si>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</si>
  <si>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</si>
  <si>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</si>
  <si>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</si>
  <si>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</si>
  <si>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</si>
  <si>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</si>
  <si>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</si>
  <si>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</si>
  <si>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</si>
  <si>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</si>
  <si>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</si>
  <si>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</si>
  <si>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</si>
  <si>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</si>
  <si>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</si>
  <si>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</si>
  <si>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</si>
  <si>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</si>
  <si>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</si>
  <si>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</si>
  <si>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</si>
  <si>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</si>
  <si>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</si>
  <si>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</si>
  <si>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</si>
  <si>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</si>
  <si>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</si>
  <si>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</si>
  <si>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</si>
  <si>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</si>
  <si>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</si>
  <si>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</si>
  <si>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</si>
  <si>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</si>
  <si>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</si>
  <si>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</si>
  <si>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</si>
  <si>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</si>
  <si>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</si>
  <si>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</si>
  <si>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</si>
  <si>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</si>
  <si>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</si>
  <si>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</si>
  <si>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</si>
  <si>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</si>
  <si>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</si>
  <si>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</si>
  <si>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</si>
  <si>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</si>
  <si>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</si>
  <si>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</si>
  <si>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</si>
  <si>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</si>
  <si>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</si>
  <si>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</si>
  <si>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</si>
  <si>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</si>
  <si>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</si>
  <si>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10hrs </t>
  </si>
  <si>
    <t>ZPD2</t>
  </si>
  <si>
    <t>Previsão MC1 08:40</t>
  </si>
  <si>
    <t>ZRU-ZVP</t>
  </si>
  <si>
    <t>ZRUZVP</t>
  </si>
  <si>
    <t xml:space="preserve">Ronda 7 dias </t>
  </si>
  <si>
    <t>Deslocamento para ZEC</t>
  </si>
  <si>
    <t xml:space="preserve">Maquinista da escala em deslocamento 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</si>
  <si>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</si>
  <si>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</si>
  <si>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</si>
  <si>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</si>
  <si>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</si>
  <si>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>TP pronto 08:30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</si>
  <si>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</si>
  <si>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</si>
  <si>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</si>
  <si>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</si>
  <si>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</si>
  <si>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</si>
  <si>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</si>
  <si>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>Não vai solicitar devido operador foi buscar a reguladora V11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</si>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</sst>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BD246" activePane="bottomRight" state="frozen"/>
      <selection pane="bottomRight" activeCell="BI246" sqref="BI24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/>
      <c r="AR248" s="108"/>
      <c r="AS248" s="108"/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/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/>
      <c r="BH248" s="16"/>
      <c r="BI248" s="16" t="s">
        <v>1477</v>
      </c>
      <c r="BJ248" s="17"/>
      <c r="BK248" s="15"/>
      <c r="BL248" s="130"/>
      <c r="BM248" s="130"/>
      <c r="BN248" s="130"/>
      <c r="BO248" s="17"/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1481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1482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1483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1484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 t="s">
        <v>1477</v>
      </c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1485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/>
      <c r="AR253" s="108"/>
      <c r="AS253" s="108"/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/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/>
      <c r="BH253" s="16"/>
      <c r="BI253" s="16" t="s">
        <v>1477</v>
      </c>
      <c r="BJ253" s="17"/>
      <c r="BK253" s="15"/>
      <c r="BL253" s="130"/>
      <c r="BM253" s="130"/>
      <c r="BN253" s="130"/>
      <c r="BO253" s="17"/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1486</v>
      </c>
      <c r="V254" s="151" t="s">
        <v>1487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 t="s">
        <v>1488</v>
      </c>
      <c r="BJ254" s="17"/>
      <c r="BK254" s="15"/>
      <c r="BL254" s="130"/>
      <c r="BM254" s="130"/>
      <c r="BN254" s="130"/>
      <c r="BO254" s="17"/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41.9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1487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</v>
      </c>
      <c r="AM256" s="105" t="str">
        <f>IF(BS_CONTROLE[[#This Row],[SB]]=0, "-", BS_CONTROLE[[#This Row],[SB]])</f>
        <v>ZMA1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 t="s">
        <v>1488</v>
      </c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1489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1490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1491</v>
      </c>
      <c r="M258" s="127" t="s">
        <v>1492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1493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1494</v>
      </c>
      <c r="H259" s="106" t="s">
        <v>1495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1480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1487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>
        <v>0</v>
      </c>
      <c r="AR261" s="108">
        <v>0</v>
      </c>
      <c r="AS261" s="108">
        <v>0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>
        <v>0</v>
      </c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0</v>
      </c>
      <c r="BH261" s="16"/>
      <c r="BI261" s="16" t="s">
        <v>1496</v>
      </c>
      <c r="BJ261" s="16" t="s">
        <v>1496</v>
      </c>
      <c r="BK261" s="15"/>
      <c r="BL261" s="130" t="s">
        <v>468</v>
      </c>
      <c r="BM261" s="130" t="s">
        <v>498</v>
      </c>
      <c r="BN261" s="130" t="s">
        <v>585</v>
      </c>
      <c r="BO261" s="16" t="s">
        <v>1496</v>
      </c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>MecanizaçãoAtivos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55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41" operator="equal">
      <formula>"NÃO"</formula>
    </cfRule>
    <cfRule type="cellIs" dxfId="187" priority="12042" operator="equal">
      <formula>"SIM"</formula>
    </cfRule>
  </conditionalFormatting>
  <conditionalFormatting sqref="AY6:AY1052">
    <cfRule type="expression" dxfId="186" priority="54497">
      <formula>#REF!=1</formula>
    </cfRule>
  </conditionalFormatting>
  <conditionalFormatting sqref="BD6:BD1052 AX6:AX1052 T6:T1052">
    <cfRule type="cellIs" dxfId="185" priority="54481" operator="equal">
      <formula>"ERRO"</formula>
    </cfRule>
  </conditionalFormatting>
  <conditionalFormatting sqref="BP6:BP1052">
    <cfRule type="cellIs" dxfId="184" priority="54476" operator="equal">
      <formula>"Produção e Intervalo"</formula>
    </cfRule>
    <cfRule type="cellIs" dxfId="183" priority="54477" operator="equal">
      <formula>"Aderente"</formula>
    </cfRule>
    <cfRule type="cellIs" dxfId="182" priority="54478" operator="equal">
      <formula>"Intervalo"</formula>
    </cfRule>
    <cfRule type="cellIs" dxfId="181" priority="54479" operator="equal">
      <formula>"Produção"</formula>
    </cfRule>
    <cfRule type="cellIs" dxfId="180" priority="54480" operator="equal">
      <formula>"ERRO"</formula>
    </cfRule>
  </conditionalFormatting>
  <conditionalFormatting sqref="BQ6:BR1052">
    <cfRule type="cellIs" dxfId="179" priority="54458" operator="equal">
      <formula>"*"</formula>
    </cfRule>
    <cfRule type="cellIs" dxfId="178" priority="54459" operator="greaterThanOrEqual">
      <formula>1</formula>
    </cfRule>
    <cfRule type="cellIs" dxfId="177" priority="54460" operator="lessThan">
      <formula>1</formula>
    </cfRule>
  </conditionalFormatting>
  <conditionalFormatting sqref="BJ2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8" operator="equal">
      <formula>"OPORTUNIDADE"</formula>
    </cfRule>
  </conditionalFormatting>
  <conditionalFormatting sqref="X28:Y29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J1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4" operator="equal">
      <formula>"OPORTUNIDADE"</formula>
    </cfRule>
  </conditionalFormatting>
  <conditionalFormatting sqref="Y39">
    <cfRule type="cellIs" dxfId="172" priority="332" operator="equal">
      <formula>"NÃO"</formula>
    </cfRule>
    <cfRule type="cellIs" dxfId="171" priority="333" operator="equal">
      <formula>"SIM"</formula>
    </cfRule>
  </conditionalFormatting>
  <conditionalFormatting sqref="X42:X43">
    <cfRule type="cellIs" dxfId="170" priority="331" operator="equal">
      <formula>"OPORTUNIDADE"</formula>
    </cfRule>
  </conditionalFormatting>
  <conditionalFormatting sqref="X42:X43">
    <cfRule type="cellIs" dxfId="169" priority="329" operator="equal">
      <formula>"NÃO"</formula>
    </cfRule>
    <cfRule type="cellIs" dxfId="168" priority="330" operator="equal">
      <formula>"SIM"</formula>
    </cfRule>
  </conditionalFormatting>
  <conditionalFormatting sqref="BJ4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02" operator="equal">
      <formula>"OPORTUNIDADE"</formula>
    </cfRule>
  </conditionalFormatting>
  <conditionalFormatting sqref="X46:Y46 Y47:Y48 X47:X50">
    <cfRule type="cellIs" dxfId="166" priority="300" operator="equal">
      <formula>"NÃO"</formula>
    </cfRule>
    <cfRule type="cellIs" dxfId="165" priority="301" operator="equal">
      <formula>"SIM"</formula>
    </cfRule>
  </conditionalFormatting>
  <conditionalFormatting sqref="BJ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4" operator="equal">
      <formula>"OPORTUNIDADE"</formula>
    </cfRule>
  </conditionalFormatting>
  <conditionalFormatting sqref="Y57">
    <cfRule type="cellIs" dxfId="163" priority="272" operator="equal">
      <formula>"NÃO"</formula>
    </cfRule>
    <cfRule type="cellIs" dxfId="162" priority="273" operator="equal">
      <formula>"SIM"</formula>
    </cfRule>
  </conditionalFormatting>
  <conditionalFormatting sqref="BJ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61" operator="equal">
      <formula>"OPORTUNIDADE"</formula>
    </cfRule>
  </conditionalFormatting>
  <conditionalFormatting sqref="X52:X61">
    <cfRule type="cellIs" dxfId="160" priority="259" operator="equal">
      <formula>"NÃO"</formula>
    </cfRule>
    <cfRule type="cellIs" dxfId="159" priority="260" operator="equal">
      <formula>"SIM"</formula>
    </cfRule>
  </conditionalFormatting>
  <conditionalFormatting sqref="BJ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5" operator="equal">
      <formula>"OPORTUNIDADE"</formula>
    </cfRule>
  </conditionalFormatting>
  <conditionalFormatting sqref="Y73">
    <cfRule type="cellIs" dxfId="157" priority="223" operator="equal">
      <formula>"NÃO"</formula>
    </cfRule>
    <cfRule type="cellIs" dxfId="156" priority="224" operator="equal">
      <formula>"SIM"</formula>
    </cfRule>
  </conditionalFormatting>
  <conditionalFormatting sqref="X75">
    <cfRule type="cellIs" dxfId="155" priority="219" operator="equal">
      <formula>"OPORTUNIDADE"</formula>
    </cfRule>
  </conditionalFormatting>
  <conditionalFormatting sqref="X75">
    <cfRule type="cellIs" dxfId="154" priority="217" operator="equal">
      <formula>"NÃO"</formula>
    </cfRule>
    <cfRule type="cellIs" dxfId="153" priority="218" operator="equal">
      <formula>"SIM"</formula>
    </cfRule>
  </conditionalFormatting>
  <conditionalFormatting sqref="BJ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12" operator="equal">
      <formula>"OPORTUNIDADE"</formula>
    </cfRule>
  </conditionalFormatting>
  <conditionalFormatting sqref="X76:X77">
    <cfRule type="cellIs" dxfId="151" priority="210" operator="equal">
      <formula>"NÃO"</formula>
    </cfRule>
    <cfRule type="cellIs" dxfId="150" priority="211" operator="equal">
      <formula>"SIM"</formula>
    </cfRule>
  </conditionalFormatting>
  <conditionalFormatting sqref="BO7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5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60 BO178 BO262:BO1052">
    <cfRule type="iconSet" priority="6358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60 BJ262:BJ1052">
    <cfRule type="iconSet" priority="63613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46">
      <iconSet showValue="0">
        <cfvo type="percent" val="0"/>
        <cfvo type="num" val="1"/>
        <cfvo type="num" val="1" gte="0"/>
      </iconSet>
    </cfRule>
    <cfRule type="iconSet" priority="63647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5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56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1497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1498</v>
      </c>
      <c r="C4" s="159" t="s">
        <v>1499</v>
      </c>
      <c r="D4" s="159" t="s">
        <v>1500</v>
      </c>
      <c r="E4" s="159" t="s">
        <v>1501</v>
      </c>
      <c r="F4" s="159" t="s">
        <v>4</v>
      </c>
      <c r="G4" s="159" t="s">
        <v>1502</v>
      </c>
    </row>
    <row r="5" spans="2:7">
      <c r="B5" s="160" t="s">
        <v>1503</v>
      </c>
      <c r="C5" s="160">
        <v>257068</v>
      </c>
      <c r="D5" s="160" t="s">
        <v>1504</v>
      </c>
      <c r="E5" s="160" t="s">
        <v>1505</v>
      </c>
      <c r="F5" s="160" t="s">
        <v>1505</v>
      </c>
      <c r="G5" s="161">
        <v>46296</v>
      </c>
    </row>
    <row r="6" spans="2:7">
      <c r="B6" s="160" t="s">
        <v>1506</v>
      </c>
      <c r="C6" s="160" t="s">
        <v>624</v>
      </c>
      <c r="D6" s="160" t="s">
        <v>624</v>
      </c>
      <c r="E6" s="160" t="s">
        <v>624</v>
      </c>
      <c r="F6" s="160" t="s">
        <v>1507</v>
      </c>
      <c r="G6" s="161" t="s">
        <v>624</v>
      </c>
    </row>
    <row r="7" spans="2:7">
      <c r="B7" s="160" t="s">
        <v>1508</v>
      </c>
      <c r="C7" s="160">
        <v>257472</v>
      </c>
      <c r="D7" s="160" t="s">
        <v>1509</v>
      </c>
      <c r="E7" s="160" t="s">
        <v>1510</v>
      </c>
      <c r="F7" s="160" t="s">
        <v>1510</v>
      </c>
      <c r="G7" s="161">
        <v>45992</v>
      </c>
    </row>
    <row r="8" spans="2:7">
      <c r="B8" s="160" t="s">
        <v>1511</v>
      </c>
      <c r="C8" s="160">
        <v>260307</v>
      </c>
      <c r="D8" s="160" t="s">
        <v>1512</v>
      </c>
      <c r="E8" s="160" t="s">
        <v>1513</v>
      </c>
      <c r="F8" s="160" t="s">
        <v>1510</v>
      </c>
      <c r="G8" s="161">
        <v>46082</v>
      </c>
    </row>
    <row r="9" spans="2:7">
      <c r="B9" s="160" t="s">
        <v>1514</v>
      </c>
      <c r="C9" s="160">
        <v>333033</v>
      </c>
      <c r="D9" s="160" t="s">
        <v>1515</v>
      </c>
      <c r="E9" s="160" t="s">
        <v>1507</v>
      </c>
      <c r="F9" s="160" t="s">
        <v>1516</v>
      </c>
      <c r="G9" s="160" t="s">
        <v>624</v>
      </c>
    </row>
    <row r="10" spans="2:7">
      <c r="B10" s="160" t="s">
        <v>1517</v>
      </c>
      <c r="C10" s="160">
        <v>263576</v>
      </c>
      <c r="D10" s="160" t="s">
        <v>1518</v>
      </c>
      <c r="E10" s="160" t="s">
        <v>1507</v>
      </c>
      <c r="F10" s="160" t="s">
        <v>1507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1519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1520</v>
      </c>
      <c r="E3" s="198" t="s">
        <v>1521</v>
      </c>
      <c r="F3" s="198" t="s">
        <v>1522</v>
      </c>
      <c r="G3" s="198" t="s">
        <v>1523</v>
      </c>
      <c r="H3" s="198" t="s">
        <v>1524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1525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1526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1527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1528</v>
      </c>
      <c r="V1" s="264"/>
      <c r="W1" s="264"/>
    </row>
    <row r="2" spans="1:23" ht="15" customHeight="1">
      <c r="A2" s="87" t="s">
        <v>1529</v>
      </c>
      <c r="B2" s="87" t="s">
        <v>1530</v>
      </c>
      <c r="C2" s="87" t="s">
        <v>442</v>
      </c>
      <c r="D2" s="88" t="s">
        <v>1012</v>
      </c>
      <c r="E2" s="88" t="s">
        <v>4</v>
      </c>
      <c r="F2" s="88" t="s">
        <v>1531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1532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</v>
      </c>
      <c r="L256" s="138" t="str">
        <f>IF(SP_NORTE!M256="","*",SP_NORTE!M256)</f>
        <v>ZMA1</v>
      </c>
      <c r="M256" s="139">
        <f>IF(SP_NORTE!I256="","*",SP_NORTE!I256)</f>
        <v>73</v>
      </c>
      <c r="N256" s="144">
        <f>IF(SP_NORTE!J256="","*",SP_NORTE!J256)</f>
        <v>41.9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-</v>
      </c>
      <c r="E265" s="138" t="str">
        <f>IF(SP_NORTE!S264="","*",SP_NORTE!S264)</f>
        <v>-</v>
      </c>
      <c r="F265" s="145" t="str">
        <f>IF(SP_NORTE!B264="","*",SP_NORTE!B264)</f>
        <v>*</v>
      </c>
      <c r="G265" s="145" t="str">
        <f>IF(SP_NORTE!D264="","*",SP_NORTE!D264)</f>
        <v>*</v>
      </c>
      <c r="H265" s="145" t="str">
        <f>IF(SP_NORTE!E264="","*",SP_NORTE!E264)</f>
        <v>*</v>
      </c>
      <c r="I265" s="145" t="str">
        <f>IF(SP_NORTE!G264="","*",SP_NORTE!G264)</f>
        <v>*</v>
      </c>
      <c r="J265" s="145" t="str">
        <f>IF(SP_NORTE!H264="","*",SP_NORTE!H264)</f>
        <v>*</v>
      </c>
      <c r="K265" s="138" t="str">
        <f>IF(SP_NORTE!L264="","*",SP_NORTE!L264)</f>
        <v>-</v>
      </c>
      <c r="L265" s="138" t="str">
        <f>IF(SP_NORTE!M264="","*",SP_NORTE!M264)</f>
        <v>-</v>
      </c>
      <c r="M265" s="139" t="str">
        <f>IF(SP_NORTE!I264="","*",SP_NORTE!I264)</f>
        <v>*</v>
      </c>
      <c r="N265" s="144" t="str">
        <f>IF(SP_NORTE!J264="","*",SP_NORTE!J264)</f>
        <v>*</v>
      </c>
      <c r="O265" s="144" t="str">
        <f>IF(SP_NORTE!K264="","*",SP_NORTE!K264)</f>
        <v>*</v>
      </c>
      <c r="P265" s="143" t="str">
        <f>IF(SP_NORTE!N264="","*",SP_NORTE!N264)</f>
        <v>*</v>
      </c>
      <c r="Q265" s="143" t="str">
        <f>IF(SP_NORTE!O264="","*",SP_NORTE!O264)</f>
        <v>*</v>
      </c>
      <c r="R265" s="145" t="str">
        <f>IF(SP_NORTE!P264="","*",CONCATENATE(SP_NORTE!P264," ",SP_NORTE!Q264))</f>
        <v>*</v>
      </c>
      <c r="S265" s="145" t="str">
        <f>IF(SP_NORTE!U264="","*",SP_NORTE!U264)</f>
        <v>*</v>
      </c>
      <c r="T265" s="145" t="str">
        <f>IF(SP_NORTE!V264="","*",SP_NORTE!V264)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*</v>
      </c>
      <c r="C268" s="146" t="str">
        <f>IF(SP_NORTE!Y267="","*",SP_NORTE!Y267)</f>
        <v>*</v>
      </c>
      <c r="D268" s="138" t="str">
        <f>IF(SP_NORTE!R267="","*",SP_NORTE!R267)</f>
        <v>-</v>
      </c>
      <c r="E268" s="138" t="str">
        <f>IF(SP_NORTE!S267="","*",SP_NORTE!S267)</f>
        <v>-</v>
      </c>
      <c r="F268" s="145" t="str">
        <f>IF(SP_NORTE!B267="","*",SP_NORTE!B267)</f>
        <v>*</v>
      </c>
      <c r="G268" s="145" t="str">
        <f>IF(SP_NORTE!D267="","*",SP_NORTE!D267)</f>
        <v>*</v>
      </c>
      <c r="H268" s="145" t="str">
        <f>IF(SP_NORTE!E267="","*",SP_NORTE!E267)</f>
        <v>*</v>
      </c>
      <c r="I268" s="145" t="str">
        <f>IF(SP_NORTE!G267="","*",SP_NORTE!G267)</f>
        <v>*</v>
      </c>
      <c r="J268" s="145" t="str">
        <f>IF(SP_NORTE!H267="","*",SP_NORTE!H267)</f>
        <v>*</v>
      </c>
      <c r="K268" s="138" t="str">
        <f>IF(SP_NORTE!L267="","*",SP_NORTE!L267)</f>
        <v>-</v>
      </c>
      <c r="L268" s="138" t="str">
        <f>IF(SP_NORTE!M267="","*",SP_NORTE!M267)</f>
        <v>-</v>
      </c>
      <c r="M268" s="139" t="str">
        <f>IF(SP_NORTE!I267="","*",SP_NORTE!I267)</f>
        <v>*</v>
      </c>
      <c r="N268" s="144" t="str">
        <f>IF(SP_NORTE!J267="","*",SP_NORTE!J267)</f>
        <v>*</v>
      </c>
      <c r="O268" s="144" t="str">
        <f>IF(SP_NORTE!K267="","*",SP_NORTE!K267)</f>
        <v>*</v>
      </c>
      <c r="P268" s="143" t="str">
        <f>IF(SP_NORTE!N267="","*",SP_NORTE!N267)</f>
        <v>*</v>
      </c>
      <c r="Q268" s="143" t="str">
        <f>IF(SP_NORTE!O267="","*",SP_NORTE!O267)</f>
        <v>*</v>
      </c>
      <c r="R268" s="145" t="str">
        <f>IF(SP_NORTE!P267="","*",CONCATENATE(SP_NORTE!P267," ",SP_NORTE!Q267))</f>
        <v>*</v>
      </c>
      <c r="S268" s="145" t="str">
        <f>IF(SP_NORTE!U267="","*",SP_NORTE!U267)</f>
        <v>*</v>
      </c>
      <c r="T268" s="145" t="str">
        <f>IF(SP_NORTE!V267="","*",SP_NORTE!V267)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*</v>
      </c>
      <c r="C270" s="146" t="str">
        <f>IF(SP_NORTE!Y269="","*",SP_NORTE!Y269)</f>
        <v>*</v>
      </c>
      <c r="D270" s="138" t="str">
        <f>IF(SP_NORTE!R269="","*",SP_NORTE!R269)</f>
        <v>-</v>
      </c>
      <c r="E270" s="138" t="str">
        <f>IF(SP_NORTE!S269="","*",SP_NORTE!S269)</f>
        <v>-</v>
      </c>
      <c r="F270" s="145" t="str">
        <f>IF(SP_NORTE!B269="","*",SP_NORTE!B269)</f>
        <v>*</v>
      </c>
      <c r="G270" s="145" t="str">
        <f>IF(SP_NORTE!D269="","*",SP_NORTE!D269)</f>
        <v>*</v>
      </c>
      <c r="H270" s="145" t="str">
        <f>IF(SP_NORTE!E269="","*",SP_NORTE!E269)</f>
        <v>*</v>
      </c>
      <c r="I270" s="145" t="str">
        <f>IF(SP_NORTE!G269="","*",SP_NORTE!G269)</f>
        <v>*</v>
      </c>
      <c r="J270" s="145" t="str">
        <f>IF(SP_NORTE!H269="","*",SP_NORTE!H269)</f>
        <v>*</v>
      </c>
      <c r="K270" s="138" t="str">
        <f>IF(SP_NORTE!L269="","*",SP_NORTE!L269)</f>
        <v>-</v>
      </c>
      <c r="L270" s="138" t="str">
        <f>IF(SP_NORTE!M269="","*",SP_NORTE!M269)</f>
        <v>-</v>
      </c>
      <c r="M270" s="139" t="str">
        <f>IF(SP_NORTE!I269="","*",SP_NORTE!I269)</f>
        <v>*</v>
      </c>
      <c r="N270" s="144" t="str">
        <f>IF(SP_NORTE!J269="","*",SP_NORTE!J269)</f>
        <v>*</v>
      </c>
      <c r="O270" s="144" t="str">
        <f>IF(SP_NORTE!K269="","*",SP_NORTE!K269)</f>
        <v>*</v>
      </c>
      <c r="P270" s="143" t="str">
        <f>IF(SP_NORTE!N269="","*",SP_NORTE!N269)</f>
        <v>*</v>
      </c>
      <c r="Q270" s="143" t="str">
        <f>IF(SP_NORTE!O269="","*",SP_NORTE!O269)</f>
        <v>*</v>
      </c>
      <c r="R270" s="145" t="str">
        <f>IF(SP_NORTE!P269="","*",CONCATENATE(SP_NORTE!P269," ",SP_NORTE!Q269))</f>
        <v>*</v>
      </c>
      <c r="S270" s="145" t="str">
        <f>IF(SP_NORTE!U269="","*",SP_NORTE!U269)</f>
        <v>*</v>
      </c>
      <c r="T270" s="145" t="str">
        <f>IF(SP_NORTE!V269="","*",SP_NORTE!V269)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1533</v>
      </c>
      <c r="C2" s="121" t="s">
        <v>998</v>
      </c>
      <c r="D2" s="76" t="s">
        <v>1000</v>
      </c>
      <c r="E2" s="76" t="s">
        <v>1534</v>
      </c>
      <c r="F2" s="99" t="s">
        <v>1535</v>
      </c>
      <c r="G2" s="76" t="s">
        <v>1536</v>
      </c>
      <c r="H2" s="76" t="s">
        <v>1537</v>
      </c>
      <c r="I2" s="76" t="s">
        <v>1538</v>
      </c>
      <c r="J2" s="76" t="s">
        <v>1539</v>
      </c>
      <c r="K2" s="78" t="s">
        <v>1540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1541</v>
      </c>
    </row>
    <row r="8" spans="1:73">
      <c r="BT8" s="215"/>
    </row>
    <row r="9" spans="1:73" ht="117.75">
      <c r="BS9" s="213"/>
      <c r="BT9" s="222" t="s">
        <v>1542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1543</v>
      </c>
      <c r="D5" s="266"/>
      <c r="E5" s="266"/>
      <c r="F5" s="266"/>
      <c r="G5" s="266"/>
      <c r="H5" s="266"/>
      <c r="I5" s="266"/>
      <c r="J5" s="267"/>
      <c r="K5" s="268" t="s">
        <v>1544</v>
      </c>
      <c r="L5" s="269"/>
      <c r="M5" s="269"/>
      <c r="N5" s="269"/>
      <c r="O5" s="270" t="s">
        <v>1545</v>
      </c>
      <c r="P5" s="271"/>
    </row>
    <row r="6" spans="1:16" s="74" customFormat="1" ht="15" customHeight="1">
      <c r="A6" s="66" t="s">
        <v>1531</v>
      </c>
      <c r="B6" s="75" t="s">
        <v>1530</v>
      </c>
      <c r="C6" s="76" t="s">
        <v>1012</v>
      </c>
      <c r="D6" s="77" t="s">
        <v>1013</v>
      </c>
      <c r="E6" s="76" t="s">
        <v>1546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1547</v>
      </c>
      <c r="M6" s="80" t="s">
        <v>642</v>
      </c>
      <c r="N6" s="81" t="s">
        <v>1007</v>
      </c>
      <c r="O6" s="156" t="s">
        <v>1050</v>
      </c>
      <c r="P6" s="132" t="s">
        <v>1548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</v>
      </c>
      <c r="H204" s="116">
        <f>IF(SP_NORTE!J256="","*",SP_NORTE!J256)</f>
        <v>41.9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</v>
      </c>
      <c r="M204" s="83">
        <f>IF(SP_NORTE!AO256="","*",SP_NORTE!AO256)</f>
        <v>46.7</v>
      </c>
      <c r="N204" s="83" t="str">
        <f>IF(SP_NORTE!AL256="","*",SP_NORTE!AL256)</f>
        <v>ZMA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>
        <f>IF(SP_NORTE!BG261="","*",SP_NORTE!BG261)</f>
        <v>0</v>
      </c>
      <c r="P210" s="147" t="str">
        <f>IF($A$2=1,IF(SP_NORTE!BI261="","*",SP_NORTE!BI261),IF(SP_NORTE!BJ261="","*",SP_NORTE!BJ261))</f>
        <v>Não vai solicitar devido operador foi buscar a reguladora V11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*</v>
      </c>
      <c r="C216" s="83" t="str">
        <f>IF(SP_NORTE!R267="","*",SP_NORTE!R267)</f>
        <v>-</v>
      </c>
      <c r="D216" s="83" t="str">
        <f>IF(SP_NORTE!S267="","*",SP_NORTE!S267)</f>
        <v>-</v>
      </c>
      <c r="E216" s="83" t="str">
        <f>IF(SP_NORTE!D267="","*",SP_NORTE!D267)</f>
        <v>*</v>
      </c>
      <c r="F216" s="83" t="str">
        <f>IF(SP_NORTE!G267="","*",SP_NORTE!G267)</f>
        <v>*</v>
      </c>
      <c r="G216" s="83" t="str">
        <f>IF(SP_NORTE!L267="","*",SP_NORTE!L267)</f>
        <v>-</v>
      </c>
      <c r="H216" s="116" t="str">
        <f>IF(SP_NORTE!J267="","*",SP_NORTE!J267)</f>
        <v>*</v>
      </c>
      <c r="I216" s="113" t="str">
        <f>IF(SP_NORTE!N267="","*",SP_NORTE!N267)</f>
        <v>*</v>
      </c>
      <c r="J216" s="113" t="str">
        <f>IF(SP_NORTE!O267="","*",SP_NORTE!O267)</f>
        <v>*</v>
      </c>
      <c r="K216" s="83">
        <f>IF(SP_NORTE!AJ267="","*",SP_NORTE!AJ267)</f>
        <v>0</v>
      </c>
      <c r="L216" s="83" t="str">
        <f>IF(SP_NORTE!AL267="","*",SP_NORTE!AL267)</f>
        <v>-</v>
      </c>
      <c r="M216" s="83">
        <f>IF(SP_NORTE!AO267="","*",SP_NORTE!AO267)</f>
        <v>0</v>
      </c>
      <c r="N216" s="83" t="str">
        <f>IF(SP_NORTE!AL267="","*",SP_NORTE!AL267)</f>
        <v>-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*</v>
      </c>
      <c r="C218" s="83" t="str">
        <f>IF(SP_NORTE!R269="","*",SP_NORTE!R269)</f>
        <v>-</v>
      </c>
      <c r="D218" s="83" t="str">
        <f>IF(SP_NORTE!S269="","*",SP_NORTE!S269)</f>
        <v>-</v>
      </c>
      <c r="E218" s="83" t="str">
        <f>IF(SP_NORTE!D269="","*",SP_NORTE!D269)</f>
        <v>*</v>
      </c>
      <c r="F218" s="83" t="str">
        <f>IF(SP_NORTE!G269="","*",SP_NORTE!G269)</f>
        <v>*</v>
      </c>
      <c r="G218" s="83" t="str">
        <f>IF(SP_NORTE!L269="","*",SP_NORTE!L269)</f>
        <v>-</v>
      </c>
      <c r="H218" s="116" t="str">
        <f>IF(SP_NORTE!J269="","*",SP_NORTE!J269)</f>
        <v>*</v>
      </c>
      <c r="I218" s="113" t="str">
        <f>IF(SP_NORTE!N269="","*",SP_NORTE!N269)</f>
        <v>*</v>
      </c>
      <c r="J218" s="113" t="str">
        <f>IF(SP_NORTE!O269="","*",SP_NORTE!O269)</f>
        <v>*</v>
      </c>
      <c r="K218" s="83">
        <f>IF(SP_NORTE!AJ269="","*",SP_NORTE!AJ269)</f>
        <v>0</v>
      </c>
      <c r="L218" s="83" t="str">
        <f>IF(SP_NORTE!AL269="","*",SP_NORTE!AL269)</f>
        <v>-</v>
      </c>
      <c r="M218" s="83">
        <f>IF(SP_NORTE!AO269="","*",SP_NORTE!AO269)</f>
        <v>0</v>
      </c>
      <c r="N218" s="83" t="str">
        <f>IF(SP_NORTE!AL269="","*",SP_NORTE!AL269)</f>
        <v>-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2026-02-18T11:18:41Z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