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55" documentId="8_{B6337239-1A00-434D-AAD0-422EA1FEB5AE}" xr6:coauthVersionLast="47" xr6:coauthVersionMax="47" xr10:uidLastSave="{CE403EAD-CDC6-40FA-BC4C-9B776F140B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6" i="12" s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<sst xmlns="http://schemas.openxmlformats.org/spreadsheetml/2006/main" count="9429" uniqueCount="1922">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</sst>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26" activePane="bottomRight" state="frozen"/>
      <selection pane="bottomRight" activeCell="J330" sqref="J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1865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1866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1867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1868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e">
        <f>IF(AND(BR330&lt;1,BS330&lt;1),"Produção e Intervalo",IF(BR330&lt;1,"Intervalo",IF(BS330&lt;1,"Produção","Aderente")))</f>
        <v>#DIV/0!</v>
      </c>
      <c r="BR330" s="18" t="e">
        <f>IF(OR(B330="",F330=""),"*",AY330/P330)</f>
        <v>#DIV/0!</v>
      </c>
      <c r="BS330" s="18" t="e">
        <f>IF(OR(B330="",F330=""),"*",BA330/Q330)</f>
        <v>#DIV/0!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/>
      <c r="P346" s="173"/>
      <c r="Q346" s="83"/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e">
        <f>IF(AND(BR346&lt;1,BS346&lt;1),"Produção e Intervalo",IF(BR346&lt;1,"Intervalo",IF(BS346&lt;1,"Produção","Aderente")))</f>
        <v>#DIV/0!</v>
      </c>
      <c r="BR346" s="18" t="e">
        <f>IF(OR(B346="",F346=""),"*",AY346/P346)</f>
        <v>#DIV/0!</v>
      </c>
      <c r="BS346" s="18" t="e">
        <f>IF(OR(B346="",F346=""),"*",BA346/Q346)</f>
        <v>#DIV/0!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1874</v>
      </c>
      <c r="D5" s="386"/>
      <c r="E5" s="386"/>
      <c r="F5" s="386"/>
      <c r="G5" s="386"/>
      <c r="H5" s="386"/>
      <c r="I5" s="386"/>
      <c r="J5" s="387"/>
      <c r="K5" s="388" t="s">
        <v>1875</v>
      </c>
      <c r="L5" s="389"/>
      <c r="M5" s="389"/>
      <c r="N5" s="389"/>
      <c r="O5" s="390" t="s">
        <v>1876</v>
      </c>
      <c r="P5" s="391"/>
      <c r="Q5" s="392"/>
    </row>
    <row r="6" spans="1:17" s="93" customFormat="1" ht="15.75" customHeight="1">
      <c r="A6" s="87" t="s">
        <v>1877</v>
      </c>
      <c r="B6" s="94" t="s">
        <v>1878</v>
      </c>
      <c r="C6" s="95" t="s">
        <v>1171</v>
      </c>
      <c r="D6" s="96" t="s">
        <v>1172</v>
      </c>
      <c r="E6" s="95" t="s">
        <v>1879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1880</v>
      </c>
      <c r="M6" s="139" t="s">
        <v>627</v>
      </c>
      <c r="N6" s="140" t="s">
        <v>1166</v>
      </c>
      <c r="O6" s="244" t="s">
        <v>1209</v>
      </c>
      <c r="P6" s="157"/>
      <c r="Q6" s="192" t="s">
        <v>1881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ZTO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-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-</v>
      </c>
      <c r="M338" s="141">
        <f>IF(FN_MC!AP338="","*",FN_MC!AP338)</f>
        <v>7.58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1882</v>
      </c>
      <c r="W1" s="398"/>
      <c r="X1" s="398"/>
      <c r="Y1" s="104"/>
    </row>
    <row r="2" spans="1:25" s="100" customFormat="1" ht="11.25" customHeight="1">
      <c r="A2" s="105" t="s">
        <v>1883</v>
      </c>
      <c r="B2" s="105" t="s">
        <v>1878</v>
      </c>
      <c r="C2" s="105" t="s">
        <v>603</v>
      </c>
      <c r="D2" s="106" t="s">
        <v>1171</v>
      </c>
      <c r="E2" s="106" t="s">
        <v>1172</v>
      </c>
      <c r="F2" s="106" t="s">
        <v>1877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-</v>
      </c>
      <c r="L336" s="110" t="str">
        <f>IF(FN_MC!N338="","*",FN_MC!N338)</f>
        <v>-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1886</v>
      </c>
      <c r="C2" s="95" t="s">
        <v>1157</v>
      </c>
      <c r="D2" s="95" t="s">
        <v>596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1" t="s">
        <v>1893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-</v>
      </c>
      <c r="G328" s="121" t="str">
        <f>IF(FN_MC!I330="","*",FN_MC!I330)</f>
        <v>ZXE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-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2025-12-26T11:17:34Z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