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659" documentId="120_S{118792C3-22EF-5104-A093-F22BFE3913F3}" xr6:coauthVersionLast="47" xr6:coauthVersionMax="47" xr10:uidLastSave="{EEDB4FD5-9204-4E15-AE16-8220B91A865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5" l="1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<sst xmlns="http://schemas.openxmlformats.org/spreadsheetml/2006/main" count="6081" uniqueCount="1507">
  <si>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</si>
  <si>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</si>
  <si>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</si>
  <si>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</si>
  <si>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</si>
  <si>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</si>
  <si>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</si>
  <si>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</si>
  <si>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</si>
  <si>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</si>
  <si>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</si>
  <si>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</si>
  <si>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</si>
  <si>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</si>
  <si>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</si>
  <si>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</si>
  <si>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</si>
  <si>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</si>
  <si>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</si>
  <si>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</si>
  <si>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</si>
  <si>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</si>
  <si>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</si>
  <si>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</si>
  <si>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</si>
  <si>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</si>
  <si>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</si>
  <si>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</si>
  <si>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</si>
  <si>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</si>
  <si>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</si>
  <si>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</si>
  <si>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</si>
  <si>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</si>
  <si>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</si>
  <si>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</si>
  <si>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</si>
  <si>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</si>
  <si>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</si>
  <si>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</si>
  <si>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</si>
  <si>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</si>
  <si>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</si>
  <si>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</si>
  <si>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</si>
  <si>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</si>
  <si>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</si>
  <si>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</si>
  <si>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</si>
  <si>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</si>
  <si>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</si>
  <si>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</si>
  <si>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</si>
  <si>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</si>
  <si>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</si>
  <si>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</si>
  <si>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</si>
  <si>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</si>
  <si>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</si>
  <si>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</si>
  <si>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</si>
  <si>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</si>
  <si>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</si>
  <si>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</si>
  <si>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</si>
  <si>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</si>
  <si>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</si>
  <si>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</si>
  <si>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</si>
  <si>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</si>
  <si>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</si>
  <si>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</si>
  <si>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</si>
  <si>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</si>
  <si>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</si>
  <si>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</si>
  <si>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</si>
  <si>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</si>
  <si>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</si>
  <si>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</si>
  <si>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</si>
  <si>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</si>
  <si>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</si>
  <si>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</si>
  <si>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</si>
  <si>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</si>
  <si>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</si>
  <si>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</si>
  <si>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</si>
  <si>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</si>
  <si>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</si>
  <si>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</si>
  <si>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</si>
  <si>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</si>
  <si>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</si>
  <si>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</si>
  <si>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</si>
  <si>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</si>
  <si>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</si>
  <si>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</si>
  <si>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</si>
  <si>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</si>
  <si>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</si>
  <si>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</si>
  <si>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</si>
  <si>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</si>
  <si>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</si>
  <si>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</si>
  <si>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</si>
  <si>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</si>
  <si>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</si>
  <si>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</si>
  <si>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</si>
  <si>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</si>
  <si>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</si>
  <si>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</si>
  <si>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</si>
  <si>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</si>
  <si>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</si>
  <si>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</si>
  <si>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</si>
  <si>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</si>
  <si>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</si>
  <si>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</si>
  <si>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</si>
  <si>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</si>
  <si>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</si>
  <si>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</si>
  <si>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</si>
  <si>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</si>
  <si>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</si>
  <si>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</si>
  <si>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</si>
  <si>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</si>
  <si>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</si>
  <si>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</si>
  <si>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</si>
  <si>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</si>
  <si>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</si>
  <si>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</si>
  <si>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</si>
  <si>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</si>
  <si>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</si>
  <si>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</si>
  <si>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</si>
  <si>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</si>
  <si>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</si>
  <si>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</si>
  <si>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</si>
  <si>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</si>
  <si>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</si>
  <si>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</si>
  <si>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</si>
  <si>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</si>
  <si>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</si>
  <si>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</si>
  <si>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</si>
  <si>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</si>
  <si>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</si>
  <si>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</si>
  <si>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</si>
  <si>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</si>
  <si>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</si>
  <si>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</si>
  <si>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</si>
  <si>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</si>
  <si>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</si>
  <si>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</si>
  <si>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</si>
  <si>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</si>
  <si>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</si>
  <si>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</si>
  <si>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</si>
  <si>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</si>
  <si>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</si>
  <si>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</si>
  <si>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</si>
  <si>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</si>
  <si>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</si>
  <si>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</si>
  <si>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</si>
  <si>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</si>
  <si>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</si>
  <si>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</si>
  <si>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</si>
  <si>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</si>
  <si>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</si>
  <si>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</si>
  <si>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</si>
  <si>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</si>
  <si>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</si>
  <si>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</si>
  <si>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</si>
  <si>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</si>
  <si>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</si>
  <si>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</si>
  <si>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</si>
  <si>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</si>
  <si>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</si>
  <si>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</si>
  <si>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</si>
  <si>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</si>
  <si>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</si>
  <si>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</si>
  <si>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</si>
  <si>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</si>
  <si>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</si>
  <si>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</si>
  <si>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</si>
  <si>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</si>
  <si>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</si>
  <si>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</si>
  <si>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</si>
  <si>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</si>
  <si>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</si>
  <si>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</si>
  <si>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</si>
  <si>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</si>
  <si>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</si>
  <si>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</si>
  <si>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</si>
  <si>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</si>
  <si>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</si>
  <si>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</si>
  <si>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</si>
  <si>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</si>
  <si>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</si>
  <si>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</si>
  <si>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</si>
  <si>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</si>
  <si>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</si>
  <si>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</si>
  <si>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</si>
  <si>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</si>
  <si>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</si>
  <si>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</si>
  <si>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</si>
  <si>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</si>
  <si>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</si>
  <si>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</si>
  <si>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</si>
  <si>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</si>
  <si>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</si>
  <si>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</si>
  <si>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</si>
  <si>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</si>
  <si>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</si>
  <si>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</si>
  <si>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</si>
  <si>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</si>
  <si>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</si>
  <si>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</si>
  <si>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</si>
  <si>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</si>
  <si>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</si>
  <si>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</si>
  <si>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</si>
  <si>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</si>
  <si>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</si>
  <si>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</si>
  <si>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</si>
  <si>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</si>
  <si>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</si>
  <si>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</si>
  <si>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</si>
  <si>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</si>
  <si>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</si>
  <si>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</si>
  <si>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</si>
  <si>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</si>
  <si>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</si>
  <si>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</si>
  <si>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</si>
  <si>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</si>
  <si>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</si>
  <si>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</si>
  <si>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</si>
  <si>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</si>
  <si>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</si>
  <si>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</si>
  <si>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</si>
  <si>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</si>
  <si>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</si>
  <si>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</si>
  <si>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</si>
  <si>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</si>
  <si>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</si>
  <si>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</si>
  <si>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</si>
  <si>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</si>
  <si>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</si>
  <si>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</si>
  <si>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</si>
  <si>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</si>
  <si>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</si>
  <si>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</si>
  <si>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</si>
  <si>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</si>
  <si>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</si>
  <si>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</si>
  <si>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</si>
  <si>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</si>
  <si>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</si>
  <si>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</si>
  <si>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</si>
  <si>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</si>
  <si>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</si>
  <si>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</si>
  <si>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</si>
  <si>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</si>
  <si>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</si>
  <si>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</si>
  <si>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</si>
  <si>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</si>
  <si>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</si>
  <si>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</si>
  <si>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</si>
  <si>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</si>
  <si>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</si>
  <si>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</si>
  <si>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</si>
  <si>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</si>
  <si>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</si>
  <si>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</si>
  <si>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</si>
  <si>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</si>
  <si>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</si>
  <si>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</si>
  <si>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</si>
  <si>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</si>
  <si>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</si>
  <si>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</si>
  <si>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</si>
  <si>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</si>
  <si>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</si>
  <si>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</si>
  <si>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</si>
  <si>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</si>
  <si>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</si>
  <si>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</si>
  <si>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</si>
  <si>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</si>
  <si>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</si>
  <si>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</si>
  <si>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</si>
  <si>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</si>
  <si>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</si>
  <si>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</si>
  <si>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</si>
  <si>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</si>
  <si>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</si>
  <si>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</si>
  <si>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</si>
  <si>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</si>
  <si>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</si>
  <si>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</si>
  <si>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</si>
  <si>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</si>
  <si>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</si>
  <si>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</si>
  <si>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</si>
  <si>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</si>
  <si>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</si>
  <si>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</si>
  <si>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</si>
  <si>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</si>
  <si>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</si>
  <si>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</si>
  <si>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</si>
  <si>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</si>
  <si>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</si>
  <si>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</si>
  <si>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</si>
  <si>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</si>
  <si>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</si>
  <si>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</si>
  <si>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</si>
  <si>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</si>
  <si>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</si>
  <si>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</si>
  <si>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</si>
  <si>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</si>
  <si>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</si>
  <si>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</si>
  <si>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</si>
  <si>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</si>
  <si>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</si>
  <si>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</si>
  <si>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</si>
  <si>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</si>
  <si>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</si>
  <si>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</si>
  <si>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</si>
  <si>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</si>
  <si>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</si>
  <si>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</si>
  <si>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</si>
  <si>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</si>
  <si>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</si>
  <si>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</si>
  <si>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</si>
  <si>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</si>
  <si>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</si>
  <si>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</si>
  <si>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</si>
  <si>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</si>
  <si>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</si>
  <si>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</si>
  <si>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</si>
  <si>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</si>
  <si>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</si>
  <si>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</si>
  <si>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</si>
  <si>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</si>
  <si>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</si>
  <si>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</si>
  <si>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</si>
  <si>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</si>
  <si>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</si>
  <si>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</si>
  <si>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</si>
  <si>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</si>
  <si>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</si>
  <si>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</si>
  <si>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</si>
  <si>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</si>
  <si>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</si>
  <si>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</si>
  <si>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</si>
  <si>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</si>
  <si>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</si>
  <si>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</si>
  <si>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</si>
  <si>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</si>
  <si>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</si>
  <si>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</si>
  <si>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</si>
  <si>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</si>
  <si>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</si>
  <si>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</si>
  <si>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</si>
  <si>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</si>
  <si>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</si>
  <si>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</si>
  <si>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</si>
  <si>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</si>
  <si>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</si>
  <si>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</si>
  <si>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</si>
  <si>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</si>
  <si>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</si>
  <si>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</si>
  <si>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</si>
  <si>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</si>
  <si>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</si>
  <si>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</si>
  <si>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</si>
  <si>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</si>
  <si>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</si>
  <si>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</si>
  <si>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</si>
  <si>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</si>
  <si>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</si>
  <si>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</si>
  <si>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</si>
  <si>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</si>
  <si>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</si>
  <si>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</si>
  <si>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</si>
  <si>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</si>
  <si>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</si>
  <si>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</si>
  <si>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</si>
  <si>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</si>
  <si>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</si>
  <si>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</si>
  <si>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</si>
  <si>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</si>
  <si>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</si>
  <si>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</si>
  <si>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</si>
  <si>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</si>
  <si>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</si>
  <si>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</si>
  <si>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</si>
  <si>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</si>
  <si>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</si>
  <si>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</si>
  <si>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</si>
  <si>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</si>
  <si>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</si>
  <si>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</si>
  <si>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</si>
  <si>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</si>
  <si>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</si>
  <si>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</si>
  <si>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</si>
  <si>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</si>
  <si>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</si>
  <si>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</si>
  <si>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</si>
  <si>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</si>
  <si>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</si>
  <si>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</si>
  <si>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</si>
  <si>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</si>
  <si>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</si>
  <si>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</si>
  <si>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</si>
  <si>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</si>
  <si>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</si>
  <si>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</si>
  <si>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</si>
  <si>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</si>
  <si>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</si>
  <si>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</si>
  <si>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</si>
  <si>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</si>
  <si>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</si>
  <si>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</si>
  <si>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</si>
  <si>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</si>
  <si>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</si>
  <si>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</si>
  <si>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</si>
  <si>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</si>
  <si>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</si>
  <si>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</si>
  <si>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</si>
  <si>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</si>
  <si>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</si>
  <si>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</si>
  <si>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</si>
  <si>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</si>
  <si>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</si>
  <si>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</si>
  <si>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</si>
  <si>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</si>
  <si>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</si>
  <si>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</si>
  <si>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</si>
  <si>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</si>
  <si>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</si>
  <si>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</si>
  <si>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</si>
  <si>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</si>
  <si>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</si>
  <si>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</si>
  <si>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</si>
  <si>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</si>
  <si>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</si>
  <si>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</si>
  <si>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</si>
  <si>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</si>
  <si>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</si>
  <si>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</si>
  <si>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</si>
  <si>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</si>
  <si>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</si>
  <si>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</si>
  <si>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</si>
  <si>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</si>
  <si>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</si>
  <si>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</si>
  <si>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</si>
  <si>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</si>
  <si>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</si>
  <si>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</si>
  <si>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</si>
  <si>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</si>
  <si>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</si>
  <si>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</si>
  <si>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</si>
  <si>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</si>
  <si>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</si>
  <si>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</si>
  <si>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</si>
  <si>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</si>
  <si>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</si>
  <si>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</si>
  <si>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</si>
  <si>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</si>
  <si>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</si>
  <si>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</si>
  <si>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</si>
  <si>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</si>
  <si>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</si>
  <si>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</si>
  <si>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</si>
  <si>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</si>
  <si>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</si>
  <si>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</si>
  <si>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</si>
  <si>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</si>
  <si>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</si>
  <si>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</si>
  <si>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</si>
  <si>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</si>
  <si>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</si>
  <si>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</si>
  <si>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</si>
  <si>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</si>
  <si>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</si>
  <si>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</si>
  <si>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</si>
  <si>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</si>
  <si>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</si>
  <si>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</si>
  <si>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</si>
  <si>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</si>
  <si>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</si>
  <si>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</si>
  <si>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</si>
  <si>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</si>
  <si>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</si>
  <si>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</si>
  <si>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</si>
  <si>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</si>
  <si>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</si>
  <si>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</si>
  <si>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</si>
  <si>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</si>
  <si>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</si>
  <si>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</si>
  <si>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</si>
  <si>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</si>
  <si>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</si>
  <si>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</si>
  <si>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</si>
  <si>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</si>
  <si>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</si>
  <si>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</si>
  <si>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</si>
  <si>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</si>
  <si>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</si>
  <si>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</si>
  <si>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</si>
  <si>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</si>
  <si>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</si>
  <si>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</si>
  <si>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</si>
  <si>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</si>
  <si>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</si>
  <si>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</si>
  <si>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</si>
  <si>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</si>
  <si>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</si>
  <si>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</si>
  <si>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</si>
  <si>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</si>
  <si>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</si>
  <si>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</si>
  <si>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</si>
  <si>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</si>
  <si>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</si>
  <si>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</si>
  <si>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</si>
  <si>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</si>
  <si>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</si>
  <si>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</si>
  <si>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</si>
  <si>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</si>
  <si>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</si>
  <si>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</si>
  <si>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</si>
  <si>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</si>
  <si>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</si>
  <si>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</si>
  <si>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</si>
  <si>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</si>
  <si>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</si>
  <si>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</si>
  <si>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</si>
  <si>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</si>
  <si>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</si>
  <si>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</si>
  <si>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</si>
  <si>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</si>
  <si>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</si>
  <si>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</si>
  <si>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</si>
  <si>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</si>
  <si>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</si>
  <si>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</si>
  <si>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</si>
  <si>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</si>
  <si>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</si>
  <si>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</si>
  <si>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</si>
  <si>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</si>
  <si>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</si>
  <si>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</si>
  <si>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</si>
  <si>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</si>
  <si>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</si>
  <si>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</si>
  <si>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</si>
  <si>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</si>
  <si>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</si>
  <si>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</si>
  <si>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</si>
  <si>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</si>
  <si>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</si>
  <si>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</si>
  <si>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</si>
  <si>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</si>
  <si>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</si>
  <si>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</si>
  <si>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</si>
  <si>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</si>
  <si>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</si>
  <si>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</si>
  <si>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</si>
  <si>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</si>
  <si>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</si>
  <si>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</si>
  <si>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</si>
  <si>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</si>
  <si>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</si>
  <si>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</si>
  <si>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</si>
  <si>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</si>
  <si>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</si>
  <si>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</si>
  <si>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</si>
  <si>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</si>
  <si>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</si>
  <si>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</si>
  <si>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</si>
  <si>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</si>
  <si>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</si>
  <si>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</si>
  <si>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</si>
  <si>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</si>
  <si>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</si>
  <si>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</si>
  <si>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</si>
  <si>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</si>
  <si>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</si>
  <si>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</si>
  <si>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</si>
  <si>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</si>
  <si>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</si>
  <si>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</si>
  <si>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</si>
  <si>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</si>
  <si>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</si>
  <si>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</si>
  <si>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</si>
  <si>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</si>
  <si>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</si>
  <si>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</si>
  <si>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</si>
  <si>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</si>
  <si>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</si>
  <si>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</si>
  <si>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</si>
  <si>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</si>
  <si>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</si>
  <si>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</si>
  <si>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</si>
  <si>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</si>
  <si>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</si>
  <si>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</si>
  <si>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</si>
  <si>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</si>
  <si>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</si>
  <si>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</si>
  <si>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</si>
  <si>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</si>
  <si>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</si>
  <si>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</si>
  <si>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</si>
  <si>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</si>
  <si>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</si>
  <si>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</si>
  <si>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</si>
  <si>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</si>
  <si>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</si>
  <si>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</si>
  <si>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</si>
  <si>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</si>
  <si>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</si>
  <si>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</si>
  <si>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</si>
  <si>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</si>
  <si>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</si>
  <si>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</si>
  <si>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</si>
  <si>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</si>
  <si>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</si>
  <si>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</si>
  <si>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</si>
  <si>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</si>
  <si>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</si>
  <si>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</si>
  <si>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</si>
  <si>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</si>
  <si>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</si>
  <si>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</si>
  <si>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</si>
  <si>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</si>
  <si>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</si>
  <si>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</si>
  <si>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</si>
  <si>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</si>
  <si>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</si>
  <si>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</si>
  <si>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</si>
  <si>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</si>
  <si>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</si>
  <si>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</si>
  <si>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</si>
  <si>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</si>
  <si>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</si>
  <si>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</si>
  <si>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</si>
  <si>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</si>
  <si>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</si>
  <si>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</si>
  <si>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</si>
  <si>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</si>
  <si>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</si>
  <si>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</si>
  <si>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</si>
  <si>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</si>
  <si>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</si>
  <si>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</si>
  <si>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</si>
  <si>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</si>
  <si>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</si>
  <si>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</si>
  <si>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</si>
  <si>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</si>
  <si>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</si>
  <si>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</si>
  <si>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</si>
  <si>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</si>
  <si>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</si>
  <si>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</si>
  <si>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</si>
  <si>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</si>
  <si>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</si>
  <si>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</si>
  <si>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</si>
  <si>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</si>
  <si>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</si>
  <si>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</si>
  <si>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</si>
  <si>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</si>
  <si>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</si>
  <si>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</si>
  <si>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</si>
  <si>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</si>
  <si>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</si>
  <si>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</si>
  <si>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</si>
  <si>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</si>
  <si>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</si>
  <si>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</si>
  <si>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</si>
  <si>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</si>
  <si>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</si>
  <si>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</si>
  <si>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</si>
  <si>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</si>
  <si>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</si>
  <si>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</si>
  <si>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</si>
  <si>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</si>
  <si>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</si>
  <si>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</si>
  <si>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</si>
  <si>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</si>
  <si>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</si>
  <si>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</si>
  <si>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</si>
  <si>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</si>
  <si>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</si>
  <si>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</si>
  <si>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</si>
  <si>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</si>
  <si>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</si>
  <si>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</si>
  <si>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</si>
  <si>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</si>
  <si>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</si>
  <si>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</si>
  <si>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</si>
  <si>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</si>
  <si>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</si>
  <si>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</si>
  <si>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</si>
  <si>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</si>
  <si>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</si>
  <si>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</si>
  <si>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</si>
  <si>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</si>
  <si>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</si>
  <si>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</si>
  <si>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</si>
  <si>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</si>
  <si>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</si>
  <si>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</si>
  <si>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</si>
  <si>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</si>
  <si>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</si>
  <si>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</si>
  <si>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</si>
  <si>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</si>
  <si>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</si>
  <si>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</si>
  <si>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</si>
  <si>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</si>
  <si>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</si>
  <si>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</si>
  <si>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</si>
  <si>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</si>
  <si>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</si>
  <si>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</si>
  <si>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</si>
  <si>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</si>
  <si>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</si>
  <si>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</si>
  <si>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</si>
  <si>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</si>
  <si>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</si>
  <si>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</si>
  <si>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</si>
  <si>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</si>
  <si>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</si>
  <si>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</si>
  <si>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</si>
  <si>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</si>
  <si>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</si>
  <si>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</si>
  <si>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</si>
  <si>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</si>
  <si>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</si>
  <si>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</si>
  <si>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</si>
  <si>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</si>
  <si>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</si>
  <si>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</si>
  <si>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</si>
  <si>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</si>
  <si>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</si>
  <si>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</si>
  <si>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</si>
  <si>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</si>
  <si>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</si>
  <si>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</si>
  <si>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</si>
  <si>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</si>
  <si>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</si>
  <si>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</si>
  <si>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</si>
  <si>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</si>
  <si>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</si>
  <si>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</si>
  <si>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</si>
  <si>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</si>
  <si>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</si>
  <si>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</si>
  <si>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</si>
  <si>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</si>
  <si>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</si>
  <si>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</si>
  <si>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</si>
  <si>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</si>
  <si>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</si>
  <si>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</si>
  <si>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</si>
  <si>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</si>
  <si>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</si>
  <si>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</si>
  <si>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</si>
  <si>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</si>
  <si>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</si>
  <si>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</si>
  <si>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</si>
  <si>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</si>
  <si>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</si>
  <si>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</si>
  <si>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</si>
  <si>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</si>
  <si>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</si>
  <si>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</si>
  <si>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</si>
  <si>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</si>
  <si>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</si>
  <si>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</si>
  <si>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</si>
  <si>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</si>
  <si>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</si>
  <si>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</si>
  <si>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</si>
  <si>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</si>
  <si>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</si>
  <si>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</si>
  <si>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</si>
  <si>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</si>
  <si>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</si>
  <si>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</si>
  <si>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</si>
  <si>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</si>
  <si>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</si>
  <si>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</si>
  <si>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</si>
  <si>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</si>
  <si>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</si>
  <si>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</si>
  <si>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</si>
  <si>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</si>
  <si>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</si>
  <si>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</si>
  <si>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</si>
  <si>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</si>
  <si>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</si>
  <si>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</si>
  <si>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</si>
  <si>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</si>
  <si>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</si>
  <si>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</si>
  <si>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</si>
  <si>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</si>
  <si>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</si>
  <si>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</si>
  <si>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</si>
  <si>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</si>
  <si>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</si>
  <si>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</si>
  <si>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</si>
  <si>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</si>
  <si>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</si>
  <si>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</si>
  <si>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</si>
  <si>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</si>
  <si>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</si>
  <si>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</si>
  <si>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</si>
  <si>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</si>
  <si>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</si>
  <si>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</si>
  <si>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</si>
  <si>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</si>
  <si>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</si>
  <si>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</si>
  <si>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</si>
  <si>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</si>
  <si>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</si>
  <si>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</si>
  <si>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</si>
  <si>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</si>
  <si>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</si>
  <si>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</si>
  <si>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</si>
  <si>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</si>
  <si>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</si>
  <si>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</si>
  <si>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</si>
  <si>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</si>
  <si>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</si>
  <si>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</si>
  <si>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</si>
  <si>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</si>
  <si>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</si>
  <si>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</si>
  <si>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</si>
  <si>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</si>
  <si>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</si>
  <si>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</si>
  <si>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</si>
  <si>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</si>
  <si>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</si>
  <si>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</si>
  <si>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</si>
  <si>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</si>
  <si>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</si>
  <si>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</si>
  <si>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</si>
  <si>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</si>
  <si>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</si>
  <si>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</si>
  <si>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</si>
  <si>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</si>
  <si>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</si>
  <si>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</si>
  <si>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</si>
  <si>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</si>
  <si>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</si>
  <si>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</si>
  <si>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</si>
  <si>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</si>
  <si>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</si>
  <si>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</si>
  <si>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</si>
  <si>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</si>
  <si>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</si>
  <si>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</si>
  <si>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</si>
  <si>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</si>
  <si>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</si>
  <si>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</si>
  <si>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</si>
  <si>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</si>
  <si>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</si>
  <si>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</si>
  <si>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</si>
  <si>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</si>
  <si>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</si>
  <si>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</si>
  <si>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</si>
  <si>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</si>
  <si>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</si>
  <si>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</si>
  <si>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</si>
  <si>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</si>
  <si>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</si>
  <si>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</si>
  <si>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</si>
  <si>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</si>
  <si>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</si>
  <si>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</si>
  <si>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</si>
  <si>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</si>
  <si>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</si>
  <si>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</si>
  <si>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</si>
  <si>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</si>
  <si>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</si>
  <si>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</si>
  <si>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</si>
  <si>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</si>
  <si>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</si>
  <si>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</si>
  <si>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</si>
  <si>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</si>
  <si>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</si>
  <si>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</si>
  <si>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</si>
  <si>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</si>
  <si>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</si>
  <si>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</si>
  <si>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</si>
  <si>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</si>
  <si>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</si>
  <si>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</si>
  <si>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</si>
  <si>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</si>
  <si>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</si>
  <si>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</si>
  <si>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</si>
  <si>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</si>
  <si>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</si>
  <si>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</si>
  <si>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</si>
  <si>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</si>
  <si>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</si>
  <si>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</si>
  <si>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</si>
  <si>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</si>
  <si>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</si>
  <si>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</si>
  <si>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</si>
  <si>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</si>
  <si>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</si>
  <si>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</si>
  <si>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</si>
  <si>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</si>
  <si>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</si>
  <si>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</si>
  <si>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</si>
  <si>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</si>
  <si>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</si>
  <si>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</si>
  <si>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</si>
  <si>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</si>
  <si>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</si>
  <si>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</si>
  <si>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</si>
  <si>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</si>
  <si>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</si>
  <si>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</si>
  <si>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</si>
  <si>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</si>
  <si>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</si>
  <si>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</si>
  <si>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</si>
  <si>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</si>
  <si>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</si>
  <si>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</si>
  <si>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</si>
  <si>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</si>
  <si>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</si>
  <si>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</si>
  <si>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</si>
  <si>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</si>
  <si>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</si>
  <si>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</si>
  <si>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</si>
  <si>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</si>
  <si>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</si>
  <si>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</si>
  <si>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</si>
  <si>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</si>
  <si>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</si>
  <si>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</si>
  <si>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</si>
  <si>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</si>
  <si>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</si>
  <si>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</si>
  <si>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</si>
  <si>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</si>
  <si>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</si>
  <si>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</si>
  <si>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</si>
  <si>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</si>
  <si>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</si>
  <si>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</si>
  <si>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</si>
  <si>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</si>
  <si>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</si>
  <si>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</si>
  <si>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</si>
  <si>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</si>
  <si>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</si>
  <si>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</si>
  <si>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</si>
  <si>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</si>
  <si>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</si>
  <si>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</si>
  <si>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</si>
  <si>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</si>
  <si>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</si>
  <si>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</si>
  <si>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</si>
  <si>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</si>
  <si>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</si>
  <si>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</si>
  <si>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</si>
  <si>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</si>
  <si>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</si>
  <si>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</si>
  <si>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</si>
  <si>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</si>
  <si>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</si>
  <si>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</si>
  <si>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</si>
  <si>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</si>
  <si>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</si>
  <si>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</si>
  <si>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</si>
  <si>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</si>
  <si>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</si>
  <si>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</si>
  <si>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</si>
  <si>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</si>
  <si>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</si>
  <si>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</si>
  <si>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</si>
  <si>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</si>
  <si>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</si>
  <si>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</si>
  <si>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</si>
  <si>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</si>
  <si>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</si>
  <si>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</si>
  <si>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</si>
  <si>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</si>
  <si>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</si>
  <si>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</si>
  <si>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</si>
  <si>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</si>
  <si>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</si>
  <si>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</si>
  <si>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</si>
  <si>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</si>
  <si>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</si>
  <si>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</si>
  <si>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</si>
  <si>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</si>
  <si>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</si>
  <si>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</si>
  <si>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</si>
  <si>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</si>
  <si>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</si>
  <si>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</si>
  <si>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</si>
  <si>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</si>
  <si>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</si>
  <si>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</si>
  <si>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</si>
  <si>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</si>
  <si>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</si>
  <si>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</si>
  <si>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</si>
  <si>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</si>
  <si>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</si>
  <si>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</si>
  <si>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</si>
  <si>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</si>
  <si>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</si>
  <si>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</si>
  <si>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</si>
  <si>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</si>
  <si>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</si>
  <si>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</si>
  <si>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</si>
  <si>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</si>
  <si>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</si>
  <si>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</si>
  <si>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</si>
  <si>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</si>
  <si>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</si>
  <si>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</si>
  <si>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</si>
  <si>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</si>
  <si>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</si>
  <si>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</si>
  <si>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</si>
  <si>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</si>
  <si>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</si>
  <si>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</si>
  <si>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</si>
  <si>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</si>
  <si>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</si>
  <si>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</si>
  <si>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</si>
  <si>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</si>
  <si>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</si>
  <si>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</si>
  <si>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</si>
  <si>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</si>
  <si>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</si>
  <si>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</si>
  <si>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</si>
  <si>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</si>
  <si>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</si>
  <si>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</si>
  <si>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</si>
  <si>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</si>
  <si>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</si>
  <si>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</si>
  <si>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</si>
  <si>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</si>
  <si>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</si>
  <si>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</si>
  <si>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</si>
  <si>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</si>
  <si>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</si>
  <si>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</si>
  <si>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</si>
  <si>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</si>
  <si>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</si>
  <si>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</si>
  <si>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</si>
  <si>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</si>
  <si>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</si>
  <si>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</si>
  <si>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</si>
  <si>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</si>
  <si>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</si>
  <si>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</si>
  <si>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</si>
  <si>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</si>
  <si>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</si>
  <si>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</si>
  <si>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</si>
  <si>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</si>
  <si>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</si>
  <si>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</si>
  <si>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</si>
  <si>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</si>
  <si>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</si>
  <si>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</si>
  <si>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</si>
  <si>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</si>
  <si>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</si>
  <si>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</si>
  <si>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</si>
  <si>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</si>
  <si>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</si>
  <si>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</si>
  <si>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</si>
  <si>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</si>
  <si>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</si>
  <si>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</si>
  <si>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</si>
  <si>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</si>
  <si>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</si>
  <si>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</si>
  <si>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</si>
  <si>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</si>
  <si>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</si>
  <si>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</si>
  <si>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</si>
  <si>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</si>
  <si>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</si>
  <si>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</si>
  <si>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</si>
  <si>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</si>
  <si>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</si>
  <si>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</si>
  <si>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</si>
  <si>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</si>
  <si>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</si>
  <si>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</si>
  <si>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</si>
  <si>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</si>
  <si>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</si>
  <si>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</si>
  <si>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</si>
  <si>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</si>
  <si>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</si>
  <si>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</si>
  <si>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</si>
  <si>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</si>
  <si>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</si>
  <si>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</si>
  <si>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</si>
  <si>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</si>
  <si>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</si>
  <si>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</si>
  <si>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</si>
  <si>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</si>
  <si>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</si>
  <si>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</si>
  <si>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</si>
  <si>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</si>
  <si>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</si>
  <si>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</si>
  <si>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</si>
  <si>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</si>
  <si>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</si>
  <si>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</si>
  <si>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</si>
  <si>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</si>
  <si>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</si>
  <si>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</si>
  <si>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 xml:space="preserve">Aguarda termino de carregamento </t>
  </si>
  <si>
    <t>MC1 08:08, faixa após I31 09:30</t>
  </si>
  <si>
    <t xml:space="preserve">Varrição </t>
  </si>
  <si>
    <t>MC1 07:47</t>
  </si>
  <si>
    <t>MC1 07:59, cancelado intervalo CCO</t>
  </si>
  <si>
    <t xml:space="preserve">Equipe pronta 09:32, aguarda oportunidade </t>
  </si>
  <si>
    <t>Aguarda chegada do V40 para abertura de intervalo - intervalo aberto 10:05</t>
  </si>
  <si>
    <t>MC1 08:01, autorizado 09:19 em deslocamento para intervalo - intervalo aberto 10:05</t>
  </si>
  <si>
    <t xml:space="preserve">Mauro   </t>
  </si>
  <si>
    <t>Igor</t>
  </si>
  <si>
    <t>Antonio</t>
  </si>
  <si>
    <t xml:space="preserve">Equipe pronta 08:30, aguarda oportunidade </t>
  </si>
  <si>
    <t xml:space="preserve">Aguarda informar pronto para alinhar intervalo </t>
  </si>
  <si>
    <t>ZRQ1/ZRQ1381</t>
  </si>
  <si>
    <t>MC1 08:27, cancelado intervalo CCO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</si>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</sst>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AP4" activePane="bottomRight" state="frozen"/>
      <selection pane="bottomRight" activeCell="AR238" sqref="AR23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3" t="s">
        <v>969</v>
      </c>
      <c r="C1" s="234"/>
      <c r="D1" s="234"/>
      <c r="E1" s="233" t="s">
        <v>970</v>
      </c>
      <c r="F1" s="234"/>
      <c r="G1" s="235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6"/>
      <c r="AG1" s="4"/>
      <c r="AH1" s="240" t="s">
        <v>971</v>
      </c>
      <c r="AI1" s="241"/>
      <c r="AJ1" s="241"/>
      <c r="AK1" s="241"/>
      <c r="AL1" s="242"/>
      <c r="AM1" s="243"/>
      <c r="AN1" s="241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4"/>
      <c r="BF1" s="4"/>
      <c r="BG1" s="245" t="s">
        <v>972</v>
      </c>
      <c r="BH1" s="246"/>
      <c r="BI1" s="246"/>
      <c r="BJ1" s="247"/>
      <c r="BK1" s="217" t="s">
        <v>973</v>
      </c>
      <c r="BL1" s="237" t="s">
        <v>974</v>
      </c>
      <c r="BM1" s="238"/>
      <c r="BN1" s="238"/>
      <c r="BO1" s="238"/>
      <c r="BP1" s="238"/>
      <c r="BQ1" s="238"/>
      <c r="BR1" s="239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40" t="s">
        <v>975</v>
      </c>
      <c r="AI2" s="241"/>
      <c r="AJ2" s="241"/>
      <c r="AK2" s="241"/>
      <c r="AL2" s="242"/>
      <c r="AM2" s="243"/>
      <c r="AN2" s="241"/>
      <c r="AO2" s="241"/>
      <c r="AP2" s="244"/>
      <c r="AQ2" s="5"/>
      <c r="AR2" s="240" t="s">
        <v>978</v>
      </c>
      <c r="AS2" s="241"/>
      <c r="AT2" s="241"/>
      <c r="AU2" s="241"/>
      <c r="AV2" s="241"/>
      <c r="AW2" s="241"/>
      <c r="AX2" s="244"/>
      <c r="AY2" s="5"/>
      <c r="AZ2" s="226" t="s">
        <v>979</v>
      </c>
      <c r="BA2" s="230"/>
      <c r="BB2" s="240" t="s">
        <v>976</v>
      </c>
      <c r="BC2" s="241"/>
      <c r="BD2" s="241"/>
      <c r="BE2" s="244"/>
      <c r="BF2" s="4"/>
      <c r="BG2" s="248"/>
      <c r="BH2" s="249"/>
      <c r="BI2" s="249"/>
      <c r="BJ2" s="250"/>
      <c r="BK2" s="4"/>
      <c r="BL2" s="251"/>
      <c r="BM2" s="252"/>
      <c r="BN2" s="252"/>
      <c r="BO2" s="252"/>
      <c r="BP2" s="252"/>
      <c r="BQ2" s="252"/>
      <c r="BR2" s="253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6" t="s">
        <v>980</v>
      </c>
      <c r="AI3" s="230"/>
      <c r="AJ3" s="226" t="s">
        <v>981</v>
      </c>
      <c r="AK3" s="227"/>
      <c r="AL3" s="228"/>
      <c r="AM3" s="229"/>
      <c r="AN3" s="227"/>
      <c r="AO3" s="227"/>
      <c r="AP3" s="230"/>
      <c r="AQ3" s="60"/>
      <c r="AR3" s="231" t="s">
        <v>987</v>
      </c>
      <c r="AS3" s="232"/>
      <c r="AT3" s="231" t="s">
        <v>988</v>
      </c>
      <c r="AU3" s="232"/>
      <c r="AV3" s="231" t="s">
        <v>989</v>
      </c>
      <c r="AW3" s="232"/>
      <c r="AX3" s="60" t="s">
        <v>990</v>
      </c>
      <c r="AY3" s="60"/>
      <c r="AZ3" s="254"/>
      <c r="BA3" s="255"/>
      <c r="BB3" s="226" t="s">
        <v>983</v>
      </c>
      <c r="BC3" s="227"/>
      <c r="BD3" s="227"/>
      <c r="BE3" s="230"/>
      <c r="BF3" s="59"/>
      <c r="BG3" s="248"/>
      <c r="BH3" s="249"/>
      <c r="BI3" s="249"/>
      <c r="BJ3" s="250"/>
      <c r="BK3" s="59"/>
      <c r="BL3" s="237" t="s">
        <v>991</v>
      </c>
      <c r="BM3" s="238"/>
      <c r="BN3" s="238"/>
      <c r="BO3" s="239"/>
      <c r="BP3" s="237" t="s">
        <v>773</v>
      </c>
      <c r="BQ3" s="238"/>
      <c r="BR3" s="239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 t="s">
        <v>1440</v>
      </c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 t="s">
        <v>1441</v>
      </c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1442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 t="s">
        <v>1443</v>
      </c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1444</v>
      </c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 t="s">
        <v>1445</v>
      </c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0.4201388888888889</v>
      </c>
      <c r="AS235" s="108"/>
      <c r="AT235" s="135"/>
      <c r="AU235" s="135"/>
      <c r="AV235" s="13"/>
      <c r="AW235" s="13"/>
      <c r="AX235" s="176" t="str">
        <f>IF(D235="","*",IFERROR(IF(ISODD(COUNT(AR235:AW235)),"ERRO",SUM((AS235-AR235),(AU235-AT235),(AW235-AV235))),"ERRO"))</f>
        <v>ERRO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1</v>
      </c>
      <c r="BH235" s="16"/>
      <c r="BI235" s="16" t="s">
        <v>1446</v>
      </c>
      <c r="BJ235" s="17"/>
      <c r="BK235" s="15"/>
      <c r="BL235" s="130"/>
      <c r="BM235" s="130"/>
      <c r="BN235" s="130"/>
      <c r="BO235" s="17"/>
      <c r="BP235" s="11" t="e">
        <f t="shared" si="12"/>
        <v>#VALUE!</v>
      </c>
      <c r="BQ235" s="18" t="e">
        <f>IF(OR(B235="",E235=""),"*",AX235/O235)</f>
        <v>#VALUE!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0.4201388888888889</v>
      </c>
      <c r="AS236" s="108"/>
      <c r="AT236" s="135"/>
      <c r="AU236" s="135"/>
      <c r="AV236" s="13"/>
      <c r="AW236" s="13"/>
      <c r="AX236" s="176" t="str">
        <f>IF(D236="","*",IFERROR(IF(ISODD(COUNT(AR236:AW236)),"ERRO",SUM((AS236-AR236),(AU236-AT236),(AW236-AV236))),"ERRO"))</f>
        <v>ERRO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1</v>
      </c>
      <c r="BH236" s="16"/>
      <c r="BI236" s="16" t="s">
        <v>1447</v>
      </c>
      <c r="BJ236" s="17"/>
      <c r="BK236" s="15"/>
      <c r="BL236" s="130"/>
      <c r="BM236" s="130"/>
      <c r="BN236" s="130"/>
      <c r="BO236" s="17"/>
      <c r="BP236" s="11" t="e">
        <f t="shared" si="12"/>
        <v>#VALUE!</v>
      </c>
      <c r="BQ236" s="18" t="e">
        <f>IF(OR(B236="",E236=""),"*",AX236/O236)</f>
        <v>#VALUE!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1448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0.4201388888888889</v>
      </c>
      <c r="AS237" s="108"/>
      <c r="AT237" s="135"/>
      <c r="AU237" s="135"/>
      <c r="AV237" s="13"/>
      <c r="AW237" s="13"/>
      <c r="AX237" s="176" t="str">
        <f>IF(D237="","*",IFERROR(IF(ISODD(COUNT(AR237:AW237)),"ERRO",SUM((AS237-AR237),(AU237-AT237),(AW237-AV237))),"ERRO"))</f>
        <v>ERRO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1</v>
      </c>
      <c r="BH237" s="16"/>
      <c r="BI237" s="16" t="s">
        <v>1446</v>
      </c>
      <c r="BJ237" s="17"/>
      <c r="BK237" s="15"/>
      <c r="BL237" s="130"/>
      <c r="BM237" s="130"/>
      <c r="BN237" s="130"/>
      <c r="BO237" s="17"/>
      <c r="BP237" s="11" t="e">
        <f t="shared" si="12"/>
        <v>#VALUE!</v>
      </c>
      <c r="BQ237" s="18" t="e">
        <f>IF(OR(B237="",E237=""),"*",AX237/O237)</f>
        <v>#VALUE!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1449</v>
      </c>
      <c r="V238" s="151" t="s">
        <v>1150</v>
      </c>
      <c r="W238" s="104" t="s">
        <v>447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 t="s">
        <v>624</v>
      </c>
      <c r="AR238" s="108">
        <v>0.4201388888888889</v>
      </c>
      <c r="AS238" s="108"/>
      <c r="AT238" s="135"/>
      <c r="AU238" s="135"/>
      <c r="AV238" s="13"/>
      <c r="AW238" s="13"/>
      <c r="AX238" s="176" t="str">
        <f>IF(D238="","*",IFERROR(IF(ISODD(COUNT(AR238:AW238)),"ERRO",SUM((AS238-AR238),(AU238-AT238),(AW238-AV238))),"ERRO"))</f>
        <v>ERRO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1</v>
      </c>
      <c r="BH238" s="16"/>
      <c r="BI238" s="16" t="s">
        <v>1446</v>
      </c>
      <c r="BJ238" s="17"/>
      <c r="BK238" s="15"/>
      <c r="BL238" s="130"/>
      <c r="BM238" s="130"/>
      <c r="BN238" s="130"/>
      <c r="BO238" s="17"/>
      <c r="BP238" s="11" t="e">
        <f t="shared" si="12"/>
        <v>#VALUE!</v>
      </c>
      <c r="BQ238" s="18" t="e">
        <f>IF(OR(B238="",E238=""),"*",AX238/O238)</f>
        <v>#VALUE!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1450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 t="s">
        <v>1451</v>
      </c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 t="s">
        <v>1452</v>
      </c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1453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1454</v>
      </c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1455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1456</v>
      </c>
      <c r="C4" s="159" t="s">
        <v>1457</v>
      </c>
      <c r="D4" s="159" t="s">
        <v>1458</v>
      </c>
      <c r="E4" s="159" t="s">
        <v>1459</v>
      </c>
      <c r="F4" s="159" t="s">
        <v>4</v>
      </c>
      <c r="G4" s="159" t="s">
        <v>1460</v>
      </c>
    </row>
    <row r="5" spans="2:7">
      <c r="B5" s="160" t="s">
        <v>1461</v>
      </c>
      <c r="C5" s="160">
        <v>257068</v>
      </c>
      <c r="D5" s="160" t="s">
        <v>1462</v>
      </c>
      <c r="E5" s="160" t="s">
        <v>1463</v>
      </c>
      <c r="F5" s="160" t="s">
        <v>1463</v>
      </c>
      <c r="G5" s="161">
        <v>46296</v>
      </c>
    </row>
    <row r="6" spans="2:7">
      <c r="B6" s="160" t="s">
        <v>1464</v>
      </c>
      <c r="C6" s="160" t="s">
        <v>624</v>
      </c>
      <c r="D6" s="160" t="s">
        <v>624</v>
      </c>
      <c r="E6" s="160" t="s">
        <v>624</v>
      </c>
      <c r="F6" s="160" t="s">
        <v>1465</v>
      </c>
      <c r="G6" s="161" t="s">
        <v>624</v>
      </c>
    </row>
    <row r="7" spans="2:7">
      <c r="B7" s="160" t="s">
        <v>1466</v>
      </c>
      <c r="C7" s="160">
        <v>257472</v>
      </c>
      <c r="D7" s="160" t="s">
        <v>1467</v>
      </c>
      <c r="E7" s="160" t="s">
        <v>1468</v>
      </c>
      <c r="F7" s="160" t="s">
        <v>1468</v>
      </c>
      <c r="G7" s="161">
        <v>45992</v>
      </c>
    </row>
    <row r="8" spans="2:7">
      <c r="B8" s="160" t="s">
        <v>1469</v>
      </c>
      <c r="C8" s="160">
        <v>260307</v>
      </c>
      <c r="D8" s="160" t="s">
        <v>1470</v>
      </c>
      <c r="E8" s="160" t="s">
        <v>1471</v>
      </c>
      <c r="F8" s="160" t="s">
        <v>1468</v>
      </c>
      <c r="G8" s="161">
        <v>46082</v>
      </c>
    </row>
    <row r="9" spans="2:7">
      <c r="B9" s="160" t="s">
        <v>1472</v>
      </c>
      <c r="C9" s="160">
        <v>333033</v>
      </c>
      <c r="D9" s="160" t="s">
        <v>1473</v>
      </c>
      <c r="E9" s="160" t="s">
        <v>1465</v>
      </c>
      <c r="F9" s="160" t="s">
        <v>1474</v>
      </c>
      <c r="G9" s="160" t="s">
        <v>624</v>
      </c>
    </row>
    <row r="10" spans="2:7">
      <c r="B10" s="160" t="s">
        <v>1475</v>
      </c>
      <c r="C10" s="160">
        <v>263576</v>
      </c>
      <c r="D10" s="160" t="s">
        <v>1476</v>
      </c>
      <c r="E10" s="160" t="s">
        <v>1465</v>
      </c>
      <c r="F10" s="160" t="s">
        <v>1465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1477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1478</v>
      </c>
      <c r="E3" s="198" t="s">
        <v>1479</v>
      </c>
      <c r="F3" s="198" t="s">
        <v>1480</v>
      </c>
      <c r="G3" s="198" t="s">
        <v>1481</v>
      </c>
      <c r="H3" s="198" t="s">
        <v>1482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1483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1484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1485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25" sqref="A225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1486</v>
      </c>
      <c r="V1" s="264"/>
      <c r="W1" s="264"/>
    </row>
    <row r="2" spans="1:23" ht="15" customHeight="1">
      <c r="A2" s="87" t="s">
        <v>1487</v>
      </c>
      <c r="B2" s="87" t="s">
        <v>1488</v>
      </c>
      <c r="C2" s="87" t="s">
        <v>442</v>
      </c>
      <c r="D2" s="88" t="s">
        <v>1012</v>
      </c>
      <c r="E2" s="88" t="s">
        <v>4</v>
      </c>
      <c r="F2" s="88" t="s">
        <v>1489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1490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Contrato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ZMA-ZDG</v>
      </c>
      <c r="L235" s="138" t="str">
        <f>IF(SP_NORTE!M238="","*",SP_NORTE!M238)</f>
        <v>ZMAK47</v>
      </c>
      <c r="M235" s="139">
        <f>IF(SP_NORTE!I238="","*",SP_NORTE!I238)</f>
        <v>73</v>
      </c>
      <c r="N235" s="144">
        <f>IF(SP_NORTE!J238="","*",SP_NORTE!J238)</f>
        <v>44.646999999999998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6.9444444444444447E-4</v>
      </c>
      <c r="R235" s="145" t="str">
        <f>IF(SP_NORTE!P238="","*",CONCATENATE(SP_NORTE!P238," ",SP_NORTE!Q238))</f>
        <v>2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1491</v>
      </c>
      <c r="C2" s="121" t="s">
        <v>998</v>
      </c>
      <c r="D2" s="76" t="s">
        <v>1000</v>
      </c>
      <c r="E2" s="76" t="s">
        <v>1492</v>
      </c>
      <c r="F2" s="99" t="s">
        <v>1493</v>
      </c>
      <c r="G2" s="76" t="s">
        <v>1494</v>
      </c>
      <c r="H2" s="76" t="s">
        <v>1495</v>
      </c>
      <c r="I2" s="76" t="s">
        <v>1496</v>
      </c>
      <c r="J2" s="76" t="s">
        <v>1497</v>
      </c>
      <c r="K2" s="78" t="s">
        <v>1498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1499</v>
      </c>
    </row>
    <row r="8" spans="1:73">
      <c r="BT8" s="215"/>
    </row>
    <row r="9" spans="1:73" ht="117.75">
      <c r="BS9" s="213"/>
      <c r="BT9" s="222" t="s">
        <v>1500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1501</v>
      </c>
      <c r="D5" s="266"/>
      <c r="E5" s="266"/>
      <c r="F5" s="266"/>
      <c r="G5" s="266"/>
      <c r="H5" s="266"/>
      <c r="I5" s="266"/>
      <c r="J5" s="267"/>
      <c r="K5" s="268" t="s">
        <v>1502</v>
      </c>
      <c r="L5" s="269"/>
      <c r="M5" s="269"/>
      <c r="N5" s="269"/>
      <c r="O5" s="270" t="s">
        <v>1503</v>
      </c>
      <c r="P5" s="271"/>
    </row>
    <row r="6" spans="1:16" s="74" customFormat="1" ht="15" customHeight="1">
      <c r="A6" s="66" t="s">
        <v>1489</v>
      </c>
      <c r="B6" s="75" t="s">
        <v>1488</v>
      </c>
      <c r="C6" s="76" t="s">
        <v>1012</v>
      </c>
      <c r="D6" s="77" t="s">
        <v>1013</v>
      </c>
      <c r="E6" s="76" t="s">
        <v>1504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1505</v>
      </c>
      <c r="M6" s="80" t="s">
        <v>642</v>
      </c>
      <c r="N6" s="81" t="s">
        <v>1007</v>
      </c>
      <c r="O6" s="156" t="s">
        <v>1050</v>
      </c>
      <c r="P6" s="132" t="s">
        <v>1506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1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1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1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>
        <f>IF(SP_NORTE!BG238="","*",SP_NORTE!BG238)</f>
        <v>1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2026-02-17T13:08:03Z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