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00" documentId="120_S{118792C3-22EF-5104-A093-F22BFE3913F3}" xr6:coauthVersionLast="47" xr6:coauthVersionMax="47" xr10:uidLastSave="{3414C4E3-893F-43AD-882C-C2B86B041EB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M81" i="1" a="1"/>
  <c r="M81" i="1" s="1"/>
  <c r="L78" i="15" s="1"/>
  <c r="L81" i="1" a="1"/>
  <c r="L81" i="1" s="1"/>
  <c r="M85" i="1" a="1"/>
  <c r="M85" i="1" s="1"/>
  <c r="L82" i="15" s="1"/>
  <c r="L85" i="1" a="1"/>
  <c r="L85" i="1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M80" i="1" a="1"/>
  <c r="M80" i="1" s="1"/>
  <c r="L77" i="15" s="1"/>
  <c r="L80" i="1" a="1"/>
  <c r="L80" i="1" s="1"/>
  <c r="M86" i="1" a="1"/>
  <c r="M86" i="1" s="1"/>
  <c r="L83" i="15" s="1"/>
  <c r="L86" i="1" a="1"/>
  <c r="L86" i="1" s="1"/>
  <c r="M90" i="1" a="1"/>
  <c r="M90" i="1" s="1"/>
  <c r="L87" i="15" s="1"/>
  <c r="L90" i="1" a="1"/>
  <c r="L90" i="1" s="1"/>
  <c r="M66" i="1" a="1"/>
  <c r="M66" i="1" s="1"/>
  <c r="L63" i="15" s="1"/>
  <c r="L66" i="1" a="1"/>
  <c r="L66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0" i="1"/>
  <c r="R87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F31" i="12" s="1"/>
  <c r="M30" i="1" a="1"/>
  <c r="M30" i="1" s="1"/>
  <c r="L27" i="15" s="1"/>
  <c r="L30" i="1" a="1"/>
  <c r="L30" i="1" s="1"/>
  <c r="F27" i="12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F28" i="12" s="1"/>
  <c r="M39" i="1" a="1"/>
  <c r="M39" i="1" s="1"/>
  <c r="L36" i="15" s="1"/>
  <c r="L39" i="1" a="1"/>
  <c r="L39" i="1" s="1"/>
  <c r="F36" i="12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F37" i="12" s="1"/>
  <c r="M43" i="1" a="1"/>
  <c r="M43" i="1" s="1"/>
  <c r="L40" i="15" s="1"/>
  <c r="L43" i="1" a="1"/>
  <c r="L43" i="1" s="1"/>
  <c r="F40" i="12" s="1"/>
  <c r="A36" i="1"/>
  <c r="C36" i="1"/>
  <c r="F36" i="1"/>
  <c r="L36" i="1" a="1"/>
  <c r="L36" i="1"/>
  <c r="F33" i="12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F34" i="12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F25" i="12" s="1"/>
  <c r="AN10" i="1"/>
  <c r="AO10" i="1"/>
  <c r="AP10" i="1"/>
  <c r="L24" i="1" a="1"/>
  <c r="L24" i="1"/>
  <c r="F21" i="12" s="1"/>
  <c r="L23" i="1" a="1"/>
  <c r="L23" i="1"/>
  <c r="F20" i="12" s="1"/>
  <c r="L22" i="1" a="1"/>
  <c r="L22" i="1"/>
  <c r="F19" i="12" s="1"/>
  <c r="L21" i="1" a="1"/>
  <c r="L21" i="1"/>
  <c r="F18" i="12" s="1"/>
  <c r="L20" i="1" a="1"/>
  <c r="L20" i="1"/>
  <c r="F17" i="12" s="1"/>
  <c r="L19" i="1" a="1"/>
  <c r="L19" i="1"/>
  <c r="F16" i="12" s="1"/>
  <c r="L18" i="1" a="1"/>
  <c r="L18" i="1"/>
  <c r="F15" i="12" s="1"/>
  <c r="L17" i="1" a="1"/>
  <c r="L17" i="1"/>
  <c r="F14" i="12" s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F22" i="12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F23" i="12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F24" i="12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F30" i="12" s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F41" i="12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F42" i="12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0" i="1"/>
  <c r="C90" i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Q90" i="1"/>
  <c r="BR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3" i="10" s="1"/>
  <c r="AK91" i="1"/>
  <c r="AN91" i="1"/>
  <c r="BD91" i="1" s="1" a="1"/>
  <c r="BD91" i="1" s="1"/>
  <c r="AO91" i="1"/>
  <c r="M73" i="10" s="1"/>
  <c r="AP91" i="1"/>
  <c r="AX91" i="1"/>
  <c r="BQ91" i="1"/>
  <c r="BR91" i="1"/>
  <c r="A92" i="1"/>
  <c r="C92" i="1"/>
  <c r="L92" i="1" a="1"/>
  <c r="L92" i="1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91" i="15" l="1"/>
  <c r="F91" i="12"/>
  <c r="K90" i="15"/>
  <c r="F90" i="12"/>
  <c r="K89" i="15"/>
  <c r="F89" i="12"/>
  <c r="K88" i="15"/>
  <c r="F88" i="12"/>
  <c r="K61" i="15"/>
  <c r="F61" i="12"/>
  <c r="K60" i="15"/>
  <c r="F60" i="12"/>
  <c r="K59" i="15"/>
  <c r="F59" i="12"/>
  <c r="K55" i="15"/>
  <c r="F55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63" i="15"/>
  <c r="F63" i="12"/>
  <c r="K87" i="15"/>
  <c r="F87" i="12"/>
  <c r="K83" i="15"/>
  <c r="F83" i="12"/>
  <c r="K77" i="15"/>
  <c r="F77" i="12"/>
  <c r="K85" i="15"/>
  <c r="F85" i="12"/>
  <c r="K82" i="15"/>
  <c r="F82" i="12"/>
  <c r="K78" i="15"/>
  <c r="F78" i="12"/>
  <c r="K79" i="15"/>
  <c r="F79" i="12"/>
  <c r="K84" i="15"/>
  <c r="F84" i="12"/>
  <c r="BC90" i="1" a="1"/>
  <c r="BC90" i="1" s="1"/>
  <c r="BD90" i="1" a="1"/>
  <c r="BD90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K42" i="15"/>
  <c r="K41" i="15"/>
  <c r="K30" i="15"/>
  <c r="K24" i="15"/>
  <c r="K23" i="15"/>
  <c r="K22" i="15"/>
  <c r="F10" i="12"/>
  <c r="K10" i="15"/>
  <c r="F11" i="12"/>
  <c r="K11" i="15"/>
  <c r="F12" i="12"/>
  <c r="K12" i="15"/>
  <c r="F13" i="12"/>
  <c r="K13" i="15"/>
  <c r="K14" i="15"/>
  <c r="K15" i="15"/>
  <c r="K16" i="15"/>
  <c r="K17" i="15"/>
  <c r="K18" i="15"/>
  <c r="K19" i="15"/>
  <c r="K20" i="15"/>
  <c r="K21" i="15"/>
  <c r="K25" i="15"/>
  <c r="K34" i="15"/>
  <c r="K33" i="15"/>
  <c r="K40" i="15"/>
  <c r="K37" i="15"/>
  <c r="K36" i="15"/>
  <c r="K28" i="15"/>
  <c r="K27" i="15"/>
  <c r="K31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<sst xmlns="http://schemas.openxmlformats.org/spreadsheetml/2006/main" count="3878" uniqueCount="1224">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</sst>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6" headerRowBorderDxfId="204" tableBorderDxfId="205" totalsRowBorderDxfId="203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2"/>
    <tableColumn id="4" xr3:uid="{062C67FE-0D06-4582-BA9C-B087681F34EC}" name="SUB" dataDxfId="201"/>
    <tableColumn id="5" xr3:uid="{1DF130D1-4D15-4DFF-8266-F1B81CAA897E}" name="KM Inicio" dataDxfId="200"/>
    <tableColumn id="6" xr3:uid="{A344A0E9-F964-4FE5-9EB0-2661309404E9}" name="KM Fim" dataDxfId="199"/>
    <tableColumn id="7" xr3:uid="{B0ED4DF3-274E-46B6-A2D1-0985F47224C1}" name="Trecho" dataDxfId="198"/>
    <tableColumn id="8" xr3:uid="{1DE44FFC-B2F5-4DE5-A7E5-915DA69A16F8}" name="SB" dataDxfId="197"/>
    <tableColumn id="9" xr3:uid="{7841069B-E29E-4A5E-B561-931B24D14782}" name="NOME SUB" dataDxfId="196"/>
    <tableColumn id="10" xr3:uid="{01B251F8-5EA1-4C87-81E3-9BD14100B544}" name="Trecho Coordenação" dataDxfId="1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4"/>
    <tableColumn id="8" xr3:uid="{98E82858-1ECA-4DB3-8AE4-BBB972FC487D}" name="CORRELATO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V1" activePane="topRight" state="frozen"/>
      <selection pane="topRight" activeCell="V68" sqref="V4:V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4" t="s">
        <v>968</v>
      </c>
      <c r="C1" s="205"/>
      <c r="D1" s="205"/>
      <c r="E1" s="204" t="s">
        <v>969</v>
      </c>
      <c r="F1" s="205"/>
      <c r="G1" s="206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7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08" t="s">
        <v>977</v>
      </c>
      <c r="BA2" s="210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8" t="s">
        <v>978</v>
      </c>
      <c r="AI3" s="210"/>
      <c r="AJ3" s="208" t="s">
        <v>979</v>
      </c>
      <c r="AK3" s="209"/>
      <c r="AL3" s="230"/>
      <c r="AM3" s="231"/>
      <c r="AN3" s="209"/>
      <c r="AO3" s="209"/>
      <c r="AP3" s="210"/>
      <c r="AQ3" s="60"/>
      <c r="AR3" s="202" t="s">
        <v>985</v>
      </c>
      <c r="AS3" s="203"/>
      <c r="AT3" s="202" t="s">
        <v>986</v>
      </c>
      <c r="AU3" s="203"/>
      <c r="AV3" s="202" t="s">
        <v>987</v>
      </c>
      <c r="AW3" s="203"/>
      <c r="AX3" s="60" t="s">
        <v>988</v>
      </c>
      <c r="AY3" s="60"/>
      <c r="AZ3" s="228"/>
      <c r="BA3" s="229"/>
      <c r="BB3" s="208" t="s">
        <v>981</v>
      </c>
      <c r="BC3" s="209"/>
      <c r="BD3" s="209"/>
      <c r="BE3" s="210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X78:Y88 Y74:Y77 X62:Y65 X90:Y1019 Y89 Y66:Y72 X66:X74">
    <cfRule type="cellIs" dxfId="192" priority="54246" operator="equal">
      <formula>"OPORTUNIDADE"</formula>
    </cfRule>
  </conditionalFormatting>
  <conditionalFormatting sqref="X6:Y27 X41:Y41 Y40 X44:Y45 Y42:Y43 Y49:Y50 X51:Y51 Y30:Y38 X30:X40 Y52:Y56 Y58:Y61 X78:Y88 Y74:Y77 X62:Y65 X90:Y1019 Y89 Y66:Y72 X66:X74">
    <cfRule type="cellIs" dxfId="191" priority="11832" operator="equal">
      <formula>"NÃO"</formula>
    </cfRule>
    <cfRule type="cellIs" dxfId="190" priority="11833" operator="equal">
      <formula>"SIM"</formula>
    </cfRule>
  </conditionalFormatting>
  <conditionalFormatting sqref="AY6:AY1019">
    <cfRule type="expression" dxfId="189" priority="54288">
      <formula>#REF!=1</formula>
    </cfRule>
  </conditionalFormatting>
  <conditionalFormatting sqref="T6:T1019 AX6:AX1019 BD6:BD1019">
    <cfRule type="cellIs" dxfId="188" priority="54272" operator="equal">
      <formula>"ERRO"</formula>
    </cfRule>
  </conditionalFormatting>
  <conditionalFormatting sqref="BP6:BP1019">
    <cfRule type="cellIs" dxfId="187" priority="54267" operator="equal">
      <formula>"Produção e Intervalo"</formula>
    </cfRule>
    <cfRule type="cellIs" dxfId="186" priority="54268" operator="equal">
      <formula>"Aderente"</formula>
    </cfRule>
    <cfRule type="cellIs" dxfId="185" priority="54269" operator="equal">
      <formula>"Intervalo"</formula>
    </cfRule>
    <cfRule type="cellIs" dxfId="184" priority="54270" operator="equal">
      <formula>"Produção"</formula>
    </cfRule>
    <cfRule type="cellIs" dxfId="183" priority="54271" operator="equal">
      <formula>"ERRO"</formula>
    </cfRule>
  </conditionalFormatting>
  <conditionalFormatting sqref="BQ6:BR1019">
    <cfRule type="cellIs" dxfId="182" priority="54249" operator="equal">
      <formula>"*"</formula>
    </cfRule>
    <cfRule type="cellIs" dxfId="181" priority="54250" operator="greaterThanOrEqual">
      <formula>1</formula>
    </cfRule>
    <cfRule type="cellIs" dxfId="180" priority="54251" operator="lessThan">
      <formula>1</formula>
    </cfRule>
  </conditionalFormatting>
  <conditionalFormatting sqref="BJ2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9" priority="149" operator="equal">
      <formula>"OPORTUNIDADE"</formula>
    </cfRule>
  </conditionalFormatting>
  <conditionalFormatting sqref="X28:Y29">
    <cfRule type="cellIs" dxfId="178" priority="147" operator="equal">
      <formula>"NÃO"</formula>
    </cfRule>
    <cfRule type="cellIs" dxfId="177" priority="148" operator="equal">
      <formula>"SIM"</formula>
    </cfRule>
  </conditionalFormatting>
  <conditionalFormatting sqref="BJ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6" priority="125" operator="equal">
      <formula>"OPORTUNIDADE"</formula>
    </cfRule>
  </conditionalFormatting>
  <conditionalFormatting sqref="Y39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X42:X43">
    <cfRule type="cellIs" dxfId="173" priority="122" operator="equal">
      <formula>"OPORTUNIDADE"</formula>
    </cfRule>
  </conditionalFormatting>
  <conditionalFormatting sqref="X42:X43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BJ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70" priority="93" operator="equal">
      <formula>"OPORTUNIDADE"</formula>
    </cfRule>
  </conditionalFormatting>
  <conditionalFormatting sqref="X46:Y46 Y47:Y48 X47:X50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BJ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7" priority="65" operator="equal">
      <formula>"OPORTUNIDADE"</formula>
    </cfRule>
  </conditionalFormatting>
  <conditionalFormatting sqref="Y57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BJ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4" priority="52" operator="equal">
      <formula>"OPORTUNIDADE"</formula>
    </cfRule>
  </conditionalFormatting>
  <conditionalFormatting sqref="X52:X61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J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61" priority="16" operator="equal">
      <formula>"OPORTUNIDADE"</formula>
    </cfRule>
  </conditionalFormatting>
  <conditionalFormatting sqref="Y73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X75">
    <cfRule type="cellIs" dxfId="158" priority="10" operator="equal">
      <formula>"OPORTUNIDADE"</formula>
    </cfRule>
  </conditionalFormatting>
  <conditionalFormatting sqref="X7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X89">
    <cfRule type="cellIs" dxfId="155" priority="7" operator="equal">
      <formula>"OPORTUNIDADE"</formula>
    </cfRule>
  </conditionalFormatting>
  <conditionalFormatting sqref="X89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O44:BO45 BO25:BO29 BO6:BO7 BO11:BO12 BO41 BO35 BO51 BO62:BO1019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7">
      <iconSet showValue="0">
        <cfvo type="percent" val="0"/>
        <cfvo type="num" val="1"/>
        <cfvo type="num" val="1" gte="0"/>
      </iconSet>
    </cfRule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3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3" operator="equal">
      <formula>"OPORTUNIDADE"</formula>
    </cfRule>
  </conditionalFormatting>
  <conditionalFormatting sqref="X76:X77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62" sqref="A62:T7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400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>V83</v>
      </c>
      <c r="H87" s="145" t="str">
        <f>IF(SP_NORTE!E90="","*",SP_NORTE!E90)</f>
        <v>MECANIZAÇÃO - SOCADORA</v>
      </c>
      <c r="I87" s="145" t="str">
        <f>IF(SP_NORTE!G90="","*",SP_NORTE!G90)</f>
        <v>ZIQ2</v>
      </c>
      <c r="J87" s="145" t="str">
        <f>IF(SP_NORTE!H90="","*",SP_NORTE!H90)</f>
        <v>ZIQ</v>
      </c>
      <c r="K87" s="138" t="str">
        <f>IF(SP_NORTE!L90="","*",SP_NORTE!L90)</f>
        <v>ZRQ-ZQX</v>
      </c>
      <c r="L87" s="138" t="str">
        <f>IF(SP_NORTE!M90="","*",SP_NORTE!M90)</f>
        <v>139ZQX1</v>
      </c>
      <c r="M87" s="139">
        <f>IF(SP_NORTE!I90="","*",SP_NORTE!I90)</f>
        <v>70</v>
      </c>
      <c r="N87" s="144">
        <f>IF(SP_NORTE!J90="","*",SP_NORTE!J90)</f>
        <v>139.19999999999999</v>
      </c>
      <c r="O87" s="144">
        <f>IF(SP_NORTE!K90="","*",SP_NORTE!K90)</f>
        <v>135</v>
      </c>
      <c r="P87" s="143">
        <f>IF(SP_NORTE!N90="","*",SP_NORTE!N90)</f>
        <v>0.35416666666666669</v>
      </c>
      <c r="Q87" s="143">
        <f>IF(SP_NORTE!O90="","*",SP_NORTE!O90)</f>
        <v>8.3333333333333329E-2</v>
      </c>
      <c r="R87" s="145" t="str">
        <f>IF(SP_NORTE!P90="","*",CONCATENATE(SP_NORTE!P90," ",SP_NORTE!Q90))</f>
        <v>300 M</v>
      </c>
      <c r="S87" s="145" t="str">
        <f>IF(SP_NORTE!U90="","*",SP_NORTE!U90)</f>
        <v>Antonioni</v>
      </c>
      <c r="T87" s="145" t="str">
        <f>IF(SP_NORTE!V90="","*",SP_NORTE!V90)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7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*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*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*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*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ZSD2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*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*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*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*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*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IF(SP_NORTE!X90="","*",SP_NORTE!X90)</f>
        <v>*</v>
      </c>
      <c r="C87" s="95">
        <f>IF(SP_NORTE!B90="","*",SP_NORTE!B90)</f>
        <v>46059</v>
      </c>
      <c r="D87" s="94" t="str">
        <f>IF(SP_NORTE!D90="","*",SP_NORTE!D90)</f>
        <v>V83</v>
      </c>
      <c r="E87" s="94" t="str">
        <f>IF(SP_NORTE!G90="","*",SP_NORTE!G90)</f>
        <v>ZIQ2</v>
      </c>
      <c r="F87" s="100" t="str">
        <f>IF(SP_NORTE!L90="","*",SP_NORTE!L90)</f>
        <v>ZRQ-ZQX</v>
      </c>
      <c r="G87" s="95" t="str">
        <f>IF(SP_NORTE!H90="","*",SP_NORTE!H90)</f>
        <v>ZIQ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*</v>
      </c>
      <c r="C88" s="95" t="str">
        <f>IF(SP_NORTE!B91="","*",SP_NORTE!B91)</f>
        <v>*</v>
      </c>
      <c r="D88" s="94" t="str">
        <f>IF(SP_NORTE!D91="","*",SP_NORTE!D91)</f>
        <v>*</v>
      </c>
      <c r="E88" s="94" t="str">
        <f>IF(SP_NORTE!G91="","*",SP_NORTE!G91)</f>
        <v>*</v>
      </c>
      <c r="F88" s="100" t="str">
        <f>IF(SP_NORTE!L91="","*",SP_NORTE!L91)</f>
        <v>-</v>
      </c>
      <c r="G88" s="95" t="str">
        <f>IF(SP_NORTE!H91="","*",SP_NORTE!H91)</f>
        <v>*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2026-02-04T23:00:33Z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