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0" documentId="120_S{118792C3-22EF-5104-A093-F22BFE3913F3}" xr6:coauthVersionLast="47" xr6:coauthVersionMax="47" xr10:uidLastSave="{1B808FBF-2A96-4220-AFC2-D8E6DAAF926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<sst xmlns="http://schemas.openxmlformats.org/spreadsheetml/2006/main" count="5808" uniqueCount="1463">
  <si>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</si>
  <si>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</si>
  <si>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</si>
  <si>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</si>
  <si>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</si>
  <si>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</si>
  <si>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</si>
  <si>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</si>
  <si>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</si>
  <si>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</si>
  <si>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</si>
  <si>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</si>
  <si>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</si>
  <si>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</si>
  <si>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</si>
  <si>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</si>
  <si>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</si>
  <si>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</si>
  <si>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</si>
  <si>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</si>
  <si>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</si>
  <si>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</si>
  <si>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</si>
  <si>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</si>
  <si>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</si>
  <si>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</si>
  <si>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</si>
  <si>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</si>
  <si>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</si>
  <si>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</si>
  <si>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</si>
  <si>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</si>
  <si>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</si>
  <si>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</si>
  <si>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</si>
  <si>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</si>
  <si>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</si>
  <si>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</si>
  <si>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</si>
  <si>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</si>
  <si>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</si>
  <si>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</si>
  <si>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</si>
  <si>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</si>
  <si>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</si>
  <si>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</si>
  <si>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</si>
  <si>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</si>
  <si>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</si>
  <si>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</si>
  <si>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</si>
  <si>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</si>
  <si>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</si>
  <si>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</si>
  <si>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</si>
  <si>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</si>
  <si>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</si>
  <si>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</si>
  <si>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</si>
  <si>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</si>
  <si>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</si>
  <si>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</si>
  <si>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</si>
  <si>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</si>
  <si>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</si>
  <si>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</si>
  <si>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</si>
  <si>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</si>
  <si>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</si>
  <si>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</si>
  <si>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</si>
  <si>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</si>
  <si>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</si>
  <si>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</si>
  <si>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</si>
  <si>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</si>
  <si>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</si>
  <si>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</si>
  <si>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</si>
  <si>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</si>
  <si>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</si>
  <si>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</si>
  <si>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</si>
  <si>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</si>
  <si>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</si>
  <si>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</si>
  <si>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</si>
  <si>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</si>
  <si>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</si>
  <si>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</si>
  <si>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</si>
  <si>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</si>
  <si>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</si>
  <si>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</si>
  <si>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</si>
  <si>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</si>
  <si>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</si>
  <si>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</si>
  <si>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</si>
  <si>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</si>
  <si>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</si>
  <si>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</si>
  <si>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</si>
  <si>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</si>
  <si>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</si>
  <si>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</si>
  <si>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</si>
  <si>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</si>
  <si>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</si>
  <si>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</si>
  <si>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</si>
  <si>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</si>
  <si>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</si>
  <si>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</si>
  <si>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</si>
  <si>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</si>
  <si>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</si>
  <si>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</si>
  <si>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</si>
  <si>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</si>
  <si>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</si>
  <si>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</si>
  <si>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</si>
  <si>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</si>
  <si>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</si>
  <si>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</si>
  <si>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</si>
  <si>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</si>
  <si>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</si>
  <si>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</si>
  <si>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</si>
  <si>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</si>
  <si>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</si>
  <si>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</si>
  <si>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</si>
  <si>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</si>
  <si>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</si>
  <si>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</si>
  <si>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</si>
  <si>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</si>
  <si>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</si>
  <si>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</si>
  <si>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</si>
  <si>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</si>
  <si>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</si>
  <si>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</si>
  <si>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</si>
  <si>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</si>
  <si>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</si>
  <si>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</si>
  <si>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</si>
  <si>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</si>
  <si>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</si>
  <si>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</si>
  <si>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</si>
  <si>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</si>
  <si>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</si>
  <si>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</si>
  <si>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</si>
  <si>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</si>
  <si>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</si>
  <si>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</si>
  <si>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</si>
  <si>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</si>
  <si>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</si>
  <si>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</si>
  <si>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</si>
  <si>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</si>
  <si>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</si>
  <si>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</si>
  <si>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</si>
  <si>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</si>
  <si>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</si>
  <si>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</si>
  <si>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</si>
  <si>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</si>
  <si>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</si>
  <si>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</si>
  <si>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</si>
  <si>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</si>
  <si>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</si>
  <si>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</si>
  <si>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</si>
  <si>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</si>
  <si>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</si>
  <si>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</si>
  <si>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</si>
  <si>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</si>
  <si>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</si>
  <si>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</si>
  <si>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</si>
  <si>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</si>
  <si>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</si>
  <si>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</si>
  <si>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</si>
  <si>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</si>
  <si>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</si>
  <si>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</si>
  <si>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</si>
  <si>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</si>
  <si>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</si>
  <si>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</si>
  <si>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</si>
  <si>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</si>
  <si>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</si>
  <si>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</si>
  <si>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</si>
  <si>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</si>
  <si>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</si>
  <si>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</si>
  <si>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</si>
  <si>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</si>
  <si>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</si>
  <si>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</si>
  <si>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</si>
  <si>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</si>
  <si>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</si>
  <si>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</si>
  <si>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</si>
  <si>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</si>
  <si>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</si>
  <si>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</si>
  <si>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</si>
  <si>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</si>
  <si>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</si>
  <si>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</si>
  <si>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</si>
  <si>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</si>
  <si>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</si>
  <si>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</si>
  <si>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</si>
  <si>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</si>
  <si>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</si>
  <si>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</si>
  <si>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</si>
  <si>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</si>
  <si>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</si>
  <si>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</si>
  <si>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</si>
  <si>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</si>
  <si>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</si>
  <si>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</si>
  <si>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</si>
  <si>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</si>
  <si>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</si>
  <si>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</si>
  <si>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</si>
  <si>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</si>
  <si>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</si>
  <si>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</si>
  <si>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</si>
  <si>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</si>
  <si>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</si>
  <si>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</si>
  <si>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</si>
  <si>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</si>
  <si>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</si>
  <si>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</si>
  <si>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</si>
  <si>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</si>
  <si>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</si>
  <si>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</si>
  <si>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</si>
  <si>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</si>
  <si>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</si>
  <si>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</si>
  <si>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</si>
  <si>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</si>
  <si>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</si>
  <si>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</si>
  <si>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</si>
  <si>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</si>
  <si>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</si>
  <si>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</si>
  <si>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</si>
  <si>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</si>
  <si>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</si>
  <si>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</si>
  <si>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</si>
  <si>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</si>
  <si>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</si>
  <si>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</si>
  <si>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</si>
  <si>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</si>
  <si>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</si>
  <si>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</si>
  <si>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</si>
  <si>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</si>
  <si>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</si>
  <si>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</si>
  <si>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</si>
  <si>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</si>
  <si>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</si>
  <si>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</si>
  <si>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</si>
  <si>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</si>
  <si>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</si>
  <si>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</si>
  <si>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</si>
  <si>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</si>
  <si>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</si>
  <si>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</si>
  <si>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</si>
  <si>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</si>
  <si>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</si>
  <si>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</si>
  <si>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</si>
  <si>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</si>
  <si>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</si>
  <si>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</si>
  <si>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</si>
  <si>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</si>
  <si>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</si>
  <si>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</si>
  <si>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</si>
  <si>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</si>
  <si>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</si>
  <si>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</si>
  <si>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</si>
  <si>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</si>
  <si>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</si>
  <si>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</si>
  <si>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</si>
  <si>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</si>
  <si>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</si>
  <si>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</si>
  <si>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</si>
  <si>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</si>
  <si>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</si>
  <si>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</si>
  <si>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</si>
  <si>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</si>
  <si>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</si>
  <si>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</si>
  <si>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</si>
  <si>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</si>
  <si>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</si>
  <si>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</si>
  <si>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</si>
  <si>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</si>
  <si>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</si>
  <si>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</si>
  <si>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</si>
  <si>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</si>
  <si>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</si>
  <si>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</si>
  <si>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</si>
  <si>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</si>
  <si>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</si>
  <si>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</si>
  <si>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</si>
  <si>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</si>
  <si>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</si>
  <si>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</si>
  <si>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</si>
  <si>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</si>
  <si>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</si>
  <si>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</si>
  <si>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</si>
  <si>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</si>
  <si>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</si>
  <si>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</si>
  <si>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</si>
  <si>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</si>
  <si>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</si>
  <si>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</si>
  <si>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</si>
  <si>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</si>
  <si>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</si>
  <si>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</si>
  <si>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</si>
  <si>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</si>
  <si>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</si>
  <si>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</si>
  <si>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</si>
  <si>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</si>
  <si>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</si>
  <si>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</si>
  <si>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</si>
  <si>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</si>
  <si>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</si>
  <si>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</si>
  <si>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</si>
  <si>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</si>
  <si>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</si>
  <si>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</si>
  <si>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</si>
  <si>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</si>
  <si>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</si>
  <si>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</si>
  <si>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</si>
  <si>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</si>
  <si>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</si>
  <si>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</si>
  <si>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</si>
  <si>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</si>
  <si>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</si>
  <si>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</si>
  <si>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</si>
  <si>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</si>
  <si>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</si>
  <si>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</si>
  <si>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</si>
  <si>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</si>
  <si>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</si>
  <si>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</si>
  <si>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</si>
  <si>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</si>
  <si>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</si>
  <si>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</si>
  <si>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</si>
  <si>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</si>
  <si>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</si>
  <si>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</si>
  <si>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</si>
  <si>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</si>
  <si>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</si>
  <si>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</si>
  <si>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</si>
  <si>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</si>
  <si>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</si>
  <si>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</si>
  <si>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</si>
  <si>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</si>
  <si>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</si>
  <si>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</si>
  <si>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</si>
  <si>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</si>
  <si>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</si>
  <si>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</si>
  <si>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</si>
  <si>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</si>
  <si>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</si>
  <si>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</si>
  <si>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</si>
  <si>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</si>
  <si>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</si>
  <si>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</si>
  <si>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</si>
  <si>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</si>
  <si>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</si>
  <si>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</si>
  <si>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</si>
  <si>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</si>
  <si>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</si>
  <si>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</si>
  <si>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</si>
  <si>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</si>
  <si>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</si>
  <si>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</si>
  <si>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</si>
  <si>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</si>
  <si>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</si>
  <si>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</si>
  <si>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</si>
  <si>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</si>
  <si>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</si>
  <si>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</si>
  <si>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</si>
  <si>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</si>
  <si>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</si>
  <si>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</si>
  <si>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</si>
  <si>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</si>
  <si>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</si>
  <si>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</si>
  <si>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</si>
  <si>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</si>
  <si>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</si>
  <si>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</si>
  <si>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</si>
  <si>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</si>
  <si>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</si>
  <si>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</si>
  <si>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</si>
  <si>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</si>
  <si>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</si>
  <si>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</si>
  <si>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</si>
  <si>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</si>
  <si>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</si>
  <si>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</si>
  <si>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</si>
  <si>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</si>
  <si>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</si>
  <si>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</si>
  <si>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</si>
  <si>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</si>
  <si>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</si>
  <si>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</si>
  <si>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</si>
  <si>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</si>
  <si>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</si>
  <si>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</si>
  <si>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</si>
  <si>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</si>
  <si>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</si>
  <si>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</si>
  <si>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</si>
  <si>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</si>
  <si>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</si>
  <si>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</si>
  <si>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</si>
  <si>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</si>
  <si>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</si>
  <si>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</si>
  <si>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</si>
  <si>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</si>
  <si>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</si>
  <si>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</si>
  <si>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</si>
  <si>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</si>
  <si>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</si>
  <si>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</si>
  <si>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</si>
  <si>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</si>
  <si>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</si>
  <si>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</si>
  <si>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</si>
  <si>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</si>
  <si>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</si>
  <si>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</si>
  <si>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</si>
  <si>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</si>
  <si>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</si>
  <si>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</si>
  <si>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</si>
  <si>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</si>
  <si>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</si>
  <si>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</si>
  <si>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</si>
  <si>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</si>
  <si>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</si>
  <si>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</si>
  <si>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</si>
  <si>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</si>
  <si>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</si>
  <si>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</si>
  <si>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</si>
  <si>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</si>
  <si>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</si>
  <si>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</si>
  <si>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</si>
  <si>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</si>
  <si>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</si>
  <si>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</si>
  <si>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</si>
  <si>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</si>
  <si>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</si>
  <si>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</si>
  <si>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</si>
  <si>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</si>
  <si>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</si>
  <si>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</si>
  <si>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</si>
  <si>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</si>
  <si>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</si>
  <si>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</si>
  <si>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</si>
  <si>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</si>
  <si>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</si>
  <si>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</si>
  <si>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</si>
  <si>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</si>
  <si>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</si>
  <si>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</si>
  <si>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</si>
  <si>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</si>
  <si>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</si>
  <si>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</si>
  <si>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</si>
  <si>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</si>
  <si>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</si>
  <si>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</si>
  <si>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</si>
  <si>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</si>
  <si>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</si>
  <si>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</si>
  <si>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</si>
  <si>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</si>
  <si>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</si>
  <si>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</si>
  <si>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</si>
  <si>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</si>
  <si>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</si>
  <si>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</si>
  <si>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</si>
  <si>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</si>
  <si>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</si>
  <si>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</si>
  <si>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</si>
  <si>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</si>
  <si>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</si>
  <si>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</si>
  <si>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</si>
  <si>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</si>
  <si>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</si>
  <si>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</si>
  <si>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</si>
  <si>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</si>
  <si>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</si>
  <si>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</si>
  <si>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</si>
  <si>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</si>
  <si>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</si>
  <si>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</si>
  <si>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</si>
  <si>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</si>
  <si>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</si>
  <si>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</si>
  <si>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</si>
  <si>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</si>
  <si>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</si>
  <si>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</si>
  <si>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</si>
  <si>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</si>
  <si>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</si>
  <si>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</si>
  <si>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</si>
  <si>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</si>
  <si>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</si>
  <si>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</si>
  <si>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</si>
  <si>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</si>
  <si>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</si>
  <si>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</si>
  <si>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</si>
  <si>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</si>
  <si>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</si>
  <si>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</si>
  <si>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</si>
  <si>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</si>
  <si>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</si>
  <si>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</si>
  <si>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</si>
  <si>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</si>
  <si>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</si>
  <si>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</si>
  <si>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</si>
  <si>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</si>
  <si>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</si>
  <si>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</si>
  <si>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</si>
  <si>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</si>
  <si>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</si>
  <si>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</si>
  <si>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</si>
  <si>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</si>
  <si>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</si>
  <si>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</si>
  <si>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</si>
  <si>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</si>
  <si>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</si>
  <si>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</si>
  <si>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</si>
  <si>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</si>
  <si>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</si>
  <si>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</si>
  <si>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</si>
  <si>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</si>
  <si>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</si>
  <si>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</si>
  <si>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</si>
  <si>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</si>
  <si>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</si>
  <si>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</si>
  <si>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</si>
  <si>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</si>
  <si>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</si>
  <si>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</si>
  <si>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</si>
  <si>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</si>
  <si>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</si>
  <si>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</si>
  <si>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</si>
  <si>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</si>
  <si>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</si>
  <si>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</si>
  <si>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</si>
  <si>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</si>
  <si>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</si>
  <si>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</si>
  <si>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</si>
  <si>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</si>
  <si>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</si>
  <si>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</si>
  <si>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</si>
  <si>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</si>
  <si>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</si>
  <si>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</si>
  <si>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</si>
  <si>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</si>
  <si>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</si>
  <si>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</si>
  <si>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</si>
  <si>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</si>
  <si>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</si>
  <si>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</si>
  <si>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</si>
  <si>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</si>
  <si>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</si>
  <si>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</si>
  <si>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</si>
  <si>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</si>
  <si>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</si>
  <si>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</si>
  <si>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</si>
  <si>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</si>
  <si>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</si>
  <si>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</si>
  <si>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</si>
  <si>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</si>
  <si>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</si>
  <si>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</si>
  <si>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</si>
  <si>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</si>
  <si>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</si>
  <si>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</si>
  <si>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</si>
  <si>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</si>
  <si>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</si>
  <si>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</si>
  <si>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</si>
  <si>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</si>
  <si>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</si>
  <si>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</si>
  <si>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</si>
  <si>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</si>
  <si>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</si>
  <si>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</si>
  <si>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</si>
  <si>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</si>
  <si>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</si>
  <si>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</si>
  <si>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</si>
  <si>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</si>
  <si>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</si>
  <si>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</si>
  <si>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</si>
  <si>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</si>
  <si>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</si>
  <si>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</si>
  <si>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</si>
  <si>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</si>
  <si>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</si>
  <si>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</si>
  <si>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</si>
  <si>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</si>
  <si>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</si>
  <si>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</si>
  <si>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</si>
  <si>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</si>
  <si>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</si>
  <si>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</si>
  <si>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</si>
  <si>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</si>
  <si>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</si>
  <si>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</si>
  <si>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</si>
  <si>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</si>
  <si>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</si>
  <si>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</si>
  <si>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</si>
  <si>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</si>
  <si>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</si>
  <si>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</si>
  <si>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</si>
  <si>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</si>
  <si>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</si>
  <si>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</si>
  <si>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</si>
  <si>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</si>
  <si>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</si>
  <si>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</si>
  <si>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</si>
  <si>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</si>
  <si>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</si>
  <si>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</si>
  <si>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</si>
  <si>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</si>
  <si>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</si>
  <si>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</si>
  <si>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</si>
  <si>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</si>
  <si>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</si>
  <si>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</si>
  <si>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</si>
  <si>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</si>
  <si>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</si>
  <si>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</si>
  <si>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</si>
  <si>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</si>
  <si>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</si>
  <si>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</si>
  <si>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</si>
  <si>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</si>
  <si>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</si>
  <si>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</si>
  <si>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</si>
  <si>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</si>
  <si>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</si>
  <si>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</si>
  <si>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</si>
  <si>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</si>
  <si>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</si>
  <si>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</si>
  <si>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</si>
  <si>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</si>
  <si>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</si>
  <si>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</si>
  <si>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</si>
  <si>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</si>
  <si>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</si>
  <si>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</si>
  <si>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</si>
  <si>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</si>
  <si>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</si>
  <si>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</si>
  <si>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</si>
  <si>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</si>
  <si>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</si>
  <si>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</si>
  <si>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</si>
  <si>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</si>
  <si>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</si>
  <si>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</si>
  <si>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</si>
  <si>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</si>
  <si>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</si>
  <si>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</si>
  <si>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</si>
  <si>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</si>
  <si>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</si>
  <si>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</si>
  <si>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</si>
  <si>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</si>
  <si>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</si>
  <si>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</si>
  <si>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</si>
  <si>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</si>
  <si>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</si>
  <si>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</si>
  <si>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</si>
  <si>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</si>
  <si>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</si>
  <si>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</si>
  <si>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</si>
  <si>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</si>
  <si>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</si>
  <si>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</si>
  <si>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</si>
  <si>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</si>
  <si>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</si>
  <si>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</si>
  <si>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</si>
  <si>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</si>
  <si>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</si>
  <si>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</si>
  <si>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</si>
  <si>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</si>
  <si>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</si>
  <si>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</si>
  <si>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</si>
  <si>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</si>
  <si>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</si>
  <si>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</si>
  <si>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</si>
  <si>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</si>
  <si>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</si>
  <si>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</si>
  <si>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</si>
  <si>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</si>
  <si>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</si>
  <si>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</si>
  <si>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</si>
  <si>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</si>
  <si>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</si>
  <si>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</si>
  <si>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</si>
  <si>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</si>
  <si>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</si>
  <si>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</si>
  <si>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</si>
  <si>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</si>
  <si>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</si>
  <si>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</si>
  <si>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</si>
  <si>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</si>
  <si>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</si>
  <si>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</si>
  <si>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</si>
  <si>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</si>
  <si>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</si>
  <si>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</si>
  <si>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</si>
  <si>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</si>
  <si>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</si>
  <si>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</si>
  <si>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</si>
  <si>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</si>
  <si>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</si>
  <si>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</si>
  <si>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</si>
  <si>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</si>
  <si>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</si>
  <si>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</si>
  <si>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</si>
  <si>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</si>
  <si>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</si>
  <si>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</si>
  <si>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</si>
  <si>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</si>
  <si>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</si>
  <si>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</si>
  <si>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</si>
  <si>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</si>
  <si>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</si>
  <si>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</si>
  <si>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</si>
  <si>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</si>
  <si>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</si>
  <si>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</si>
  <si>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</si>
  <si>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</si>
  <si>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</si>
  <si>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</si>
  <si>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</si>
  <si>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</si>
  <si>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</si>
  <si>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</si>
  <si>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</si>
  <si>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</si>
  <si>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</si>
  <si>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</si>
  <si>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</si>
  <si>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</si>
  <si>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</si>
  <si>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</si>
  <si>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</si>
  <si>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</si>
  <si>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</si>
  <si>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</si>
  <si>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</si>
  <si>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</si>
  <si>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</si>
  <si>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</si>
  <si>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</si>
  <si>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</si>
  <si>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</si>
  <si>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</si>
  <si>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</si>
  <si>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</si>
  <si>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</si>
  <si>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</si>
  <si>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</si>
  <si>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</si>
  <si>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</si>
  <si>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</si>
  <si>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</si>
  <si>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</si>
  <si>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</si>
  <si>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</si>
  <si>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</si>
  <si>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</si>
  <si>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</si>
  <si>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</si>
  <si>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</si>
  <si>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</si>
  <si>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</si>
  <si>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</si>
  <si>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</si>
  <si>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</si>
  <si>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</si>
  <si>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</si>
  <si>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</si>
  <si>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</si>
  <si>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</si>
  <si>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</si>
  <si>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</si>
  <si>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</si>
  <si>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</si>
  <si>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</si>
  <si>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</si>
  <si>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</si>
  <si>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</si>
  <si>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</si>
  <si>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</si>
  <si>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</si>
  <si>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</si>
  <si>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</si>
  <si>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</si>
  <si>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</si>
  <si>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</si>
  <si>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</si>
  <si>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</si>
  <si>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</si>
  <si>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</si>
  <si>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</si>
  <si>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</si>
  <si>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</si>
  <si>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</si>
  <si>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</si>
  <si>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</si>
  <si>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</si>
  <si>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</si>
  <si>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</si>
  <si>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</si>
  <si>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</si>
  <si>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</si>
  <si>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</si>
  <si>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</si>
  <si>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</si>
  <si>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</si>
  <si>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</si>
  <si>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</si>
  <si>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</si>
  <si>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</si>
  <si>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</si>
  <si>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</si>
  <si>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</si>
  <si>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</si>
  <si>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</si>
  <si>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</si>
  <si>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</si>
  <si>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</si>
  <si>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</si>
  <si>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</si>
  <si>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</si>
  <si>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</si>
  <si>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</si>
  <si>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</si>
  <si>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</si>
  <si>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</si>
  <si>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</si>
  <si>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</si>
  <si>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</si>
  <si>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</si>
  <si>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</si>
  <si>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</si>
  <si>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</si>
  <si>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</si>
  <si>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</si>
  <si>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</si>
  <si>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</si>
  <si>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</si>
  <si>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</si>
  <si>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</si>
  <si>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</si>
  <si>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</si>
  <si>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</si>
  <si>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</si>
  <si>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</si>
  <si>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</si>
  <si>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</si>
  <si>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</si>
  <si>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</si>
  <si>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</si>
  <si>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</si>
  <si>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</si>
  <si>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</si>
  <si>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</si>
  <si>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</si>
  <si>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</si>
  <si>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</si>
  <si>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</si>
  <si>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</si>
  <si>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</si>
  <si>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</si>
  <si>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</si>
  <si>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</si>
  <si>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</si>
  <si>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</si>
  <si>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</si>
  <si>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</si>
  <si>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</si>
  <si>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</si>
  <si>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</si>
  <si>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</si>
  <si>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</si>
  <si>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</si>
  <si>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</si>
  <si>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</si>
  <si>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</si>
  <si>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</si>
  <si>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</si>
  <si>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</si>
  <si>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</si>
  <si>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</si>
  <si>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</si>
  <si>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</si>
  <si>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</si>
  <si>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</si>
  <si>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</si>
  <si>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</si>
  <si>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</si>
  <si>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</si>
  <si>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</si>
  <si>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</si>
  <si>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</si>
  <si>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</si>
  <si>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</si>
  <si>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</si>
  <si>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</si>
  <si>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</si>
  <si>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</si>
  <si>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</si>
  <si>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</si>
  <si>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</si>
  <si>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</si>
  <si>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</si>
  <si>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</si>
  <si>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</si>
  <si>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</si>
  <si>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</si>
  <si>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</si>
  <si>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</si>
  <si>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</si>
  <si>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</si>
  <si>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</si>
  <si>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</si>
  <si>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</si>
  <si>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</si>
  <si>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</si>
  <si>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</si>
  <si>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</si>
  <si>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</si>
  <si>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</si>
  <si>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</si>
  <si>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</si>
  <si>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</si>
  <si>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</si>
  <si>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</si>
  <si>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</si>
  <si>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</si>
  <si>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</si>
  <si>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</si>
  <si>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</si>
  <si>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</si>
  <si>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</si>
  <si>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</si>
  <si>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</si>
  <si>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</si>
  <si>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</si>
  <si>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</si>
  <si>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</si>
  <si>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</si>
  <si>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</si>
  <si>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</si>
  <si>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</si>
  <si>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</si>
  <si>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</si>
  <si>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</si>
  <si>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</si>
  <si>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</si>
  <si>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</si>
  <si>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</si>
  <si>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</si>
  <si>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</si>
  <si>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</si>
  <si>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</si>
  <si>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</si>
  <si>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</si>
  <si>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</si>
  <si>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</si>
  <si>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</si>
  <si>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</si>
  <si>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</si>
  <si>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</si>
  <si>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</si>
  <si>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</si>
  <si>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</si>
  <si>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</si>
  <si>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</si>
  <si>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</si>
  <si>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</si>
  <si>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</si>
  <si>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</si>
  <si>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</si>
  <si>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</si>
  <si>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</si>
  <si>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</si>
  <si>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</si>
  <si>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</si>
  <si>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</si>
  <si>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</si>
  <si>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</si>
  <si>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</si>
  <si>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</si>
  <si>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</si>
  <si>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</si>
  <si>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</si>
  <si>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</si>
  <si>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</si>
  <si>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</si>
  <si>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</si>
  <si>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</si>
  <si>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</si>
  <si>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</si>
  <si>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</si>
  <si>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</si>
  <si>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</si>
  <si>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</si>
  <si>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</si>
  <si>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</si>
  <si>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</si>
  <si>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</si>
  <si>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</si>
  <si>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</si>
  <si>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</si>
  <si>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</si>
  <si>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</si>
  <si>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</si>
  <si>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</si>
  <si>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</si>
  <si>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</si>
  <si>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</si>
  <si>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</si>
  <si>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</si>
  <si>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</si>
  <si>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</si>
  <si>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</si>
  <si>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</si>
  <si>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</si>
  <si>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</si>
  <si>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</si>
  <si>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</si>
  <si>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</si>
  <si>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</si>
  <si>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</si>
  <si>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</si>
  <si>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</si>
  <si>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</si>
  <si>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</si>
  <si>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</si>
  <si>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</si>
  <si>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</si>
  <si>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</si>
  <si>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</si>
  <si>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</si>
  <si>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</si>
  <si>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</si>
  <si>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</si>
  <si>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</si>
  <si>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</si>
  <si>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</si>
  <si>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</si>
  <si>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</si>
  <si>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</si>
  <si>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</si>
  <si>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</si>
  <si>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</si>
  <si>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</si>
  <si>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</si>
  <si>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</si>
  <si>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</si>
  <si>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</si>
  <si>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</si>
  <si>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</si>
  <si>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</si>
  <si>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</si>
  <si>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</si>
  <si>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</si>
  <si>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</si>
  <si>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</si>
  <si>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</si>
  <si>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</si>
  <si>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</si>
  <si>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</si>
  <si>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</si>
  <si>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</si>
  <si>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</si>
  <si>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</si>
  <si>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</si>
  <si>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</si>
  <si>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</si>
  <si>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</si>
  <si>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</si>
  <si>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</si>
  <si>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</si>
  <si>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</si>
  <si>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</si>
  <si>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</si>
  <si>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</si>
  <si>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</si>
  <si>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</si>
  <si>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</si>
  <si>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</si>
  <si>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</si>
  <si>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</si>
  <si>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</si>
  <si>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</si>
  <si>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</si>
  <si>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</si>
  <si>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</si>
  <si>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</si>
  <si>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</si>
  <si>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</si>
  <si>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</si>
  <si>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</si>
  <si>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</si>
  <si>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</si>
  <si>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</si>
  <si>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</si>
  <si>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</si>
  <si>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</si>
  <si>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</si>
  <si>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</si>
  <si>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</si>
  <si>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</si>
  <si>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</si>
  <si>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</si>
  <si>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</si>
  <si>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</si>
  <si>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</si>
  <si>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</si>
  <si>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</si>
  <si>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</si>
  <si>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</si>
  <si>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</si>
  <si>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</si>
  <si>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</si>
  <si>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</si>
  <si>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</si>
  <si>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</si>
  <si>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</si>
  <si>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</si>
  <si>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</si>
  <si>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</si>
  <si>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</si>
  <si>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</si>
  <si>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</si>
  <si>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</si>
  <si>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</si>
  <si>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</si>
  <si>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</si>
  <si>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</si>
  <si>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</si>
  <si>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</si>
  <si>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</si>
  <si>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</si>
  <si>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</si>
  <si>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</si>
  <si>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</si>
  <si>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</si>
  <si>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</si>
  <si>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</si>
  <si>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</si>
  <si>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</si>
  <si>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</si>
  <si>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</si>
  <si>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</si>
  <si>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</si>
  <si>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</si>
  <si>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</si>
  <si>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</si>
  <si>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</si>
  <si>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</si>
  <si>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</si>
  <si>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</si>
  <si>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</si>
  <si>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</si>
  <si>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</si>
  <si>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</si>
  <si>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</si>
  <si>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</si>
  <si>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</si>
  <si>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</si>
  <si>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</si>
  <si>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</si>
  <si>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</si>
  <si>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</si>
  <si>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</si>
  <si>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</si>
  <si>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</si>
  <si>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</si>
  <si>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</si>
  <si>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</si>
  <si>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</si>
  <si>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</si>
  <si>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</si>
  <si>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</si>
  <si>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</si>
  <si>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</si>
  <si>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</si>
  <si>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</si>
  <si>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</si>
  <si>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</si>
  <si>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</si>
  <si>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</si>
  <si>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</si>
  <si>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</si>
  <si>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</si>
  <si>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</si>
  <si>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</si>
  <si>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</si>
  <si>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 as 14:37h</t>
  </si>
  <si>
    <t>MC1 as 08:02 - Negado as 08:27h - sem faixa</t>
  </si>
  <si>
    <t>MC1 as 08:09h - sem faixa no momento, verificar após as 13h</t>
  </si>
  <si>
    <t xml:space="preserve">MC1 as 08:09h - em intervalo as 13:09h 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</si>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</sst>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I1" activePane="topRight" state="frozen"/>
      <selection pane="topRight" activeCell="BJ207" sqref="BJ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/>
      <c r="AT207" s="135"/>
      <c r="AU207" s="135"/>
      <c r="AV207" s="13"/>
      <c r="AW207" s="13"/>
      <c r="AX207" s="211" t="str">
        <f>IF(D207="","*",IFERROR(IF(ISODD(COUNT(AR207:AW207)),"ERRO",SUM((AS207-AR207),(AU207-AT207),(AW207-AV207))),"ERRO"))</f>
        <v>ERRO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e">
        <f>IF(AND(BQ207&lt;1,BR207&lt;1),"Produção e Intervalo",IF(BQ207&lt;1,"Intervalo",IF(BR207&lt;1,"Produção","Aderente")))</f>
        <v>#VALUE!</v>
      </c>
      <c r="BQ207" s="18" t="e">
        <f>IF(OR(B207="",E207=""),"*",AX207/O207)</f>
        <v>#VALUE!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258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263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264">
        <f>IF(BS_CONTROLE[[#This Row],[SUB]]=0, "-", BS_CONTROLE[[#This Row],[SUB]])</f>
        <v>70</v>
      </c>
      <c r="AO218" s="105">
        <f>BS_CONTROLE[[#This Row],[KM - Inicio]]</f>
        <v>157.6</v>
      </c>
      <c r="AP218" s="264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258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259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260">
        <v>73</v>
      </c>
      <c r="J220" s="260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264">
        <f>IF(BS_CONTROLE[[#This Row],[SUB]]=0, "-", BS_CONTROLE[[#This Row],[SUB]])</f>
        <v>73</v>
      </c>
      <c r="AO220" s="105">
        <f>BS_CONTROLE[[#This Row],[KM - Inicio]]</f>
        <v>102.4</v>
      </c>
      <c r="AP220" s="264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 as 14:37h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2026-02-15T17:51:48Z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