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59" documentId="120_S{118792C3-22EF-5104-A093-F22BFE3913F3}" xr6:coauthVersionLast="47" xr6:coauthVersionMax="47" xr10:uidLastSave="{ED16CEDF-33DD-448A-8168-767FB757C898}"/>
  <bookViews>
    <workbookView xWindow="-60" yWindow="-60" windowWidth="15480" windowHeight="11640" firstSheet="9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<sst xmlns="http://schemas.openxmlformats.org/spreadsheetml/2006/main" count="5883" uniqueCount="1485">
  <si>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</si>
  <si>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</si>
  <si>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</si>
  <si>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</si>
  <si>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</si>
  <si>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</si>
  <si>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</si>
  <si>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</si>
  <si>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</si>
  <si>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</si>
  <si>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</si>
  <si>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</si>
  <si>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</si>
  <si>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</si>
  <si>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</si>
  <si>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</si>
  <si>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</si>
  <si>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</si>
  <si>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</si>
  <si>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</si>
  <si>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</si>
  <si>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</si>
  <si>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</si>
  <si>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</si>
  <si>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</si>
  <si>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</si>
  <si>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</si>
  <si>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</si>
  <si>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</si>
  <si>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</si>
  <si>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</si>
  <si>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</si>
  <si>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</si>
  <si>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</si>
  <si>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</si>
  <si>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</si>
  <si>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</si>
  <si>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</si>
  <si>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</si>
  <si>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</si>
  <si>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</si>
  <si>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</si>
  <si>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</si>
  <si>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</si>
  <si>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</si>
  <si>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</si>
  <si>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</si>
  <si>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</si>
  <si>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</si>
  <si>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</si>
  <si>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</si>
  <si>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</si>
  <si>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</si>
  <si>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</si>
  <si>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</si>
  <si>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</si>
  <si>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</si>
  <si>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</si>
  <si>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</si>
  <si>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</si>
  <si>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</si>
  <si>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</si>
  <si>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</si>
  <si>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</si>
  <si>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</si>
  <si>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</si>
  <si>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</si>
  <si>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</si>
  <si>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</si>
  <si>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</si>
  <si>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</si>
  <si>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</si>
  <si>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</si>
  <si>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</si>
  <si>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</si>
  <si>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</si>
  <si>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</si>
  <si>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</si>
  <si>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</si>
  <si>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</si>
  <si>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</si>
  <si>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</si>
  <si>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</si>
  <si>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</si>
  <si>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</si>
  <si>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</si>
  <si>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</si>
  <si>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</si>
  <si>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</si>
  <si>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</si>
  <si>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</si>
  <si>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</si>
  <si>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</si>
  <si>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</si>
  <si>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</si>
  <si>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</si>
  <si>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</si>
  <si>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</si>
  <si>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</si>
  <si>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</si>
  <si>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</si>
  <si>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</si>
  <si>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</si>
  <si>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</si>
  <si>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</si>
  <si>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</si>
  <si>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</si>
  <si>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</si>
  <si>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</si>
  <si>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</si>
  <si>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</si>
  <si>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</si>
  <si>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</si>
  <si>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</si>
  <si>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</si>
  <si>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</si>
  <si>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</si>
  <si>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</si>
  <si>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</si>
  <si>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</si>
  <si>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</si>
  <si>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</si>
  <si>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</si>
  <si>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</si>
  <si>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</si>
  <si>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</si>
  <si>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</si>
  <si>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</si>
  <si>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</si>
  <si>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</si>
  <si>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</si>
  <si>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</si>
  <si>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</si>
  <si>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</si>
  <si>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</si>
  <si>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</si>
  <si>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</si>
  <si>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</si>
  <si>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</si>
  <si>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</si>
  <si>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</si>
  <si>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</si>
  <si>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</si>
  <si>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</si>
  <si>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</si>
  <si>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</si>
  <si>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</si>
  <si>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</si>
  <si>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</si>
  <si>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</si>
  <si>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</si>
  <si>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</si>
  <si>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</si>
  <si>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</si>
  <si>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</si>
  <si>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</si>
  <si>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</si>
  <si>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</si>
  <si>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</si>
  <si>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</si>
  <si>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</si>
  <si>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</si>
  <si>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</si>
  <si>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</si>
  <si>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</si>
  <si>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</si>
  <si>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</si>
  <si>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</si>
  <si>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</si>
  <si>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</si>
  <si>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</si>
  <si>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</si>
  <si>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</si>
  <si>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</si>
  <si>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</si>
  <si>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</si>
  <si>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</si>
  <si>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</si>
  <si>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</si>
  <si>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</si>
  <si>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</si>
  <si>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</si>
  <si>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</si>
  <si>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</si>
  <si>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</si>
  <si>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</si>
  <si>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</si>
  <si>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</si>
  <si>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</si>
  <si>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</si>
  <si>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</si>
  <si>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</si>
  <si>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</si>
  <si>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</si>
  <si>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</si>
  <si>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</si>
  <si>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</si>
  <si>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</si>
  <si>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</si>
  <si>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</si>
  <si>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</si>
  <si>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</si>
  <si>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</si>
  <si>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</si>
  <si>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</si>
  <si>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</si>
  <si>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</si>
  <si>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</si>
  <si>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</si>
  <si>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</si>
  <si>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</si>
  <si>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</si>
  <si>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</si>
  <si>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</si>
  <si>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</si>
  <si>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</si>
  <si>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</si>
  <si>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</si>
  <si>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</si>
  <si>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</si>
  <si>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</si>
  <si>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</si>
  <si>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</si>
  <si>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</si>
  <si>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</si>
  <si>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</si>
  <si>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</si>
  <si>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</si>
  <si>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</si>
  <si>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</si>
  <si>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</si>
  <si>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</si>
  <si>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</si>
  <si>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</si>
  <si>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</si>
  <si>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</si>
  <si>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</si>
  <si>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</si>
  <si>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</si>
  <si>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</si>
  <si>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</si>
  <si>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</si>
  <si>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</si>
  <si>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</si>
  <si>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</si>
  <si>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</si>
  <si>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</si>
  <si>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</si>
  <si>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</si>
  <si>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</si>
  <si>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</si>
  <si>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</si>
  <si>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</si>
  <si>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</si>
  <si>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</si>
  <si>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</si>
  <si>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</si>
  <si>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</si>
  <si>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</si>
  <si>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</si>
  <si>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</si>
  <si>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</si>
  <si>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</si>
  <si>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</si>
  <si>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</si>
  <si>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</si>
  <si>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</si>
  <si>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</si>
  <si>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</si>
  <si>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</si>
  <si>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</si>
  <si>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</si>
  <si>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</si>
  <si>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</si>
  <si>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</si>
  <si>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</si>
  <si>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</si>
  <si>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</si>
  <si>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</si>
  <si>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</si>
  <si>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</si>
  <si>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</si>
  <si>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</si>
  <si>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</si>
  <si>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</si>
  <si>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</si>
  <si>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</si>
  <si>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</si>
  <si>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</si>
  <si>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</si>
  <si>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</si>
  <si>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</si>
  <si>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</si>
  <si>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</si>
  <si>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</si>
  <si>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</si>
  <si>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</si>
  <si>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</si>
  <si>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</si>
  <si>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</si>
  <si>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</si>
  <si>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</si>
  <si>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</si>
  <si>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</si>
  <si>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</si>
  <si>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</si>
  <si>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</si>
  <si>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</si>
  <si>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</si>
  <si>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</si>
  <si>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</si>
  <si>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</si>
  <si>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</si>
  <si>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</si>
  <si>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</si>
  <si>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</si>
  <si>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</si>
  <si>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</si>
  <si>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</si>
  <si>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</si>
  <si>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</si>
  <si>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</si>
  <si>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</si>
  <si>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</si>
  <si>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</si>
  <si>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</si>
  <si>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</si>
  <si>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</si>
  <si>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</si>
  <si>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</si>
  <si>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</si>
  <si>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</si>
  <si>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</si>
  <si>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</si>
  <si>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</si>
  <si>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</si>
  <si>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</si>
  <si>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</si>
  <si>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</si>
  <si>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</si>
  <si>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</si>
  <si>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</si>
  <si>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</si>
  <si>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</si>
  <si>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</si>
  <si>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</si>
  <si>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</si>
  <si>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</si>
  <si>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</si>
  <si>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</si>
  <si>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</si>
  <si>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</si>
  <si>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</si>
  <si>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</si>
  <si>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</si>
  <si>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</si>
  <si>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</si>
  <si>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</si>
  <si>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</si>
  <si>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</si>
  <si>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</si>
  <si>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</si>
  <si>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</si>
  <si>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</si>
  <si>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</si>
  <si>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</si>
  <si>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</si>
  <si>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</si>
  <si>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</si>
  <si>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</si>
  <si>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</si>
  <si>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</si>
  <si>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</si>
  <si>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</si>
  <si>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</si>
  <si>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</si>
  <si>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</si>
  <si>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</si>
  <si>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</si>
  <si>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</si>
  <si>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</si>
  <si>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</si>
  <si>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</si>
  <si>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</si>
  <si>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</si>
  <si>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</si>
  <si>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</si>
  <si>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</si>
  <si>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</si>
  <si>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</si>
  <si>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</si>
  <si>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</si>
  <si>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</si>
  <si>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</si>
  <si>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</si>
  <si>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</si>
  <si>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</si>
  <si>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</si>
  <si>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</si>
  <si>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</si>
  <si>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</si>
  <si>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</si>
  <si>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</si>
  <si>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</si>
  <si>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</si>
  <si>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</si>
  <si>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</si>
  <si>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</si>
  <si>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</si>
  <si>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</si>
  <si>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</si>
  <si>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</si>
  <si>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</si>
  <si>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</si>
  <si>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</si>
  <si>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</si>
  <si>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</si>
  <si>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</si>
  <si>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</si>
  <si>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</si>
  <si>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</si>
  <si>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</si>
  <si>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</si>
  <si>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</si>
  <si>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</si>
  <si>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</si>
  <si>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</si>
  <si>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</si>
  <si>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</si>
  <si>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</si>
  <si>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</si>
  <si>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</si>
  <si>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</si>
  <si>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</si>
  <si>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</si>
  <si>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</si>
  <si>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</si>
  <si>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</si>
  <si>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</si>
  <si>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</si>
  <si>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</si>
  <si>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</si>
  <si>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</si>
  <si>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</si>
  <si>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</si>
  <si>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</si>
  <si>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</si>
  <si>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</si>
  <si>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</si>
  <si>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</si>
  <si>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</si>
  <si>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</si>
  <si>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</si>
  <si>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</si>
  <si>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</si>
  <si>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</si>
  <si>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</si>
  <si>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</si>
  <si>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</si>
  <si>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</si>
  <si>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</si>
  <si>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</si>
  <si>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</si>
  <si>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</si>
  <si>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</si>
  <si>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</si>
  <si>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</si>
  <si>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</si>
  <si>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</si>
  <si>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</si>
  <si>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</si>
  <si>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</si>
  <si>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</si>
  <si>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</si>
  <si>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</si>
  <si>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</si>
  <si>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</si>
  <si>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</si>
  <si>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</si>
  <si>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</si>
  <si>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</si>
  <si>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</si>
  <si>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</si>
  <si>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</si>
  <si>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</si>
  <si>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</si>
  <si>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</si>
  <si>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</si>
  <si>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</si>
  <si>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</si>
  <si>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</si>
  <si>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</si>
  <si>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</si>
  <si>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</si>
  <si>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</si>
  <si>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</si>
  <si>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</si>
  <si>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</si>
  <si>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</si>
  <si>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</si>
  <si>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</si>
  <si>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</si>
  <si>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</si>
  <si>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</si>
  <si>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</si>
  <si>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</si>
  <si>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</si>
  <si>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</si>
  <si>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</si>
  <si>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</si>
  <si>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</si>
  <si>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</si>
  <si>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</si>
  <si>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</si>
  <si>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</si>
  <si>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</si>
  <si>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</si>
  <si>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</si>
  <si>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</si>
  <si>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</si>
  <si>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</si>
  <si>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</si>
  <si>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</si>
  <si>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</si>
  <si>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</si>
  <si>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</si>
  <si>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</si>
  <si>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</si>
  <si>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</si>
  <si>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</si>
  <si>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</si>
  <si>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</si>
  <si>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</si>
  <si>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</si>
  <si>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</si>
  <si>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</si>
  <si>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</si>
  <si>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</si>
  <si>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</si>
  <si>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</si>
  <si>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</si>
  <si>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</si>
  <si>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</si>
  <si>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</si>
  <si>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</si>
  <si>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</si>
  <si>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</si>
  <si>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</si>
  <si>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</si>
  <si>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</si>
  <si>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</si>
  <si>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</si>
  <si>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</si>
  <si>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</si>
  <si>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</si>
  <si>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</si>
  <si>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</si>
  <si>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</si>
  <si>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</si>
  <si>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</si>
  <si>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</si>
  <si>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</si>
  <si>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</si>
  <si>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</si>
  <si>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</si>
  <si>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</si>
  <si>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</si>
  <si>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</si>
  <si>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</si>
  <si>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</si>
  <si>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</si>
  <si>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</si>
  <si>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</si>
  <si>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</si>
  <si>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</si>
  <si>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</si>
  <si>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</si>
  <si>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</si>
  <si>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</si>
  <si>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</si>
  <si>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</si>
  <si>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</si>
  <si>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</si>
  <si>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</si>
  <si>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</si>
  <si>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</si>
  <si>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</si>
  <si>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</si>
  <si>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</si>
  <si>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</si>
  <si>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</si>
  <si>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</si>
  <si>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</si>
  <si>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</si>
  <si>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</si>
  <si>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</si>
  <si>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</si>
  <si>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</si>
  <si>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</si>
  <si>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</si>
  <si>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</si>
  <si>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</si>
  <si>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</si>
  <si>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</si>
  <si>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</si>
  <si>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</si>
  <si>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</si>
  <si>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</si>
  <si>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</si>
  <si>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</si>
  <si>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</si>
  <si>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</si>
  <si>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</si>
  <si>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</si>
  <si>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</si>
  <si>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</si>
  <si>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</si>
  <si>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</si>
  <si>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</si>
  <si>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</si>
  <si>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</si>
  <si>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</si>
  <si>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</si>
  <si>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</si>
  <si>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</si>
  <si>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</si>
  <si>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</si>
  <si>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</si>
  <si>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</si>
  <si>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</si>
  <si>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</si>
  <si>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</si>
  <si>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</si>
  <si>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</si>
  <si>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</si>
  <si>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</si>
  <si>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</si>
  <si>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</si>
  <si>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</si>
  <si>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</si>
  <si>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</si>
  <si>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</si>
  <si>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</si>
  <si>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</si>
  <si>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</si>
  <si>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</si>
  <si>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</si>
  <si>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</si>
  <si>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</si>
  <si>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</si>
  <si>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</si>
  <si>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</si>
  <si>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</si>
  <si>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</si>
  <si>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</si>
  <si>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</si>
  <si>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</si>
  <si>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</si>
  <si>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</si>
  <si>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</si>
  <si>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</si>
  <si>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</si>
  <si>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</si>
  <si>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</si>
  <si>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</si>
  <si>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</si>
  <si>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</si>
  <si>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</si>
  <si>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</si>
  <si>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</si>
  <si>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</si>
  <si>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</si>
  <si>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</si>
  <si>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</si>
  <si>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</si>
  <si>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</si>
  <si>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</si>
  <si>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</si>
  <si>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</si>
  <si>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</si>
  <si>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</si>
  <si>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</si>
  <si>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</si>
  <si>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</si>
  <si>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</si>
  <si>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</si>
  <si>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</si>
  <si>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</si>
  <si>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</si>
  <si>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</si>
  <si>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</si>
  <si>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</si>
  <si>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</si>
  <si>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</si>
  <si>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</si>
  <si>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</si>
  <si>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</si>
  <si>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</si>
  <si>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</si>
  <si>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</si>
  <si>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</si>
  <si>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</si>
  <si>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</si>
  <si>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</si>
  <si>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</si>
  <si>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</si>
  <si>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</si>
  <si>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</si>
  <si>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</si>
  <si>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</si>
  <si>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</si>
  <si>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</si>
  <si>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</si>
  <si>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</si>
  <si>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</si>
  <si>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</si>
  <si>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</si>
  <si>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</si>
  <si>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</si>
  <si>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</si>
  <si>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</si>
  <si>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</si>
  <si>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</si>
  <si>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</si>
  <si>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</si>
  <si>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</si>
  <si>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</si>
  <si>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</si>
  <si>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</si>
  <si>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</si>
  <si>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</si>
  <si>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</si>
  <si>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</si>
  <si>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</si>
  <si>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</si>
  <si>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</si>
  <si>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</si>
  <si>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</si>
  <si>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</si>
  <si>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</si>
  <si>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</si>
  <si>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</si>
  <si>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</si>
  <si>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</si>
  <si>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</si>
  <si>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</si>
  <si>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</si>
  <si>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</si>
  <si>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</si>
  <si>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</si>
  <si>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</si>
  <si>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</si>
  <si>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</si>
  <si>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</si>
  <si>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</si>
  <si>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</si>
  <si>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</si>
  <si>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</si>
  <si>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</si>
  <si>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</si>
  <si>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</si>
  <si>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</si>
  <si>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</si>
  <si>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</si>
  <si>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</si>
  <si>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</si>
  <si>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</si>
  <si>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</si>
  <si>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</si>
  <si>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</si>
  <si>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</si>
  <si>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</si>
  <si>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</si>
  <si>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</si>
  <si>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</si>
  <si>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</si>
  <si>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</si>
  <si>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</si>
  <si>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</si>
  <si>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</si>
  <si>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</si>
  <si>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</si>
  <si>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</si>
  <si>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</si>
  <si>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</si>
  <si>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</si>
  <si>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</si>
  <si>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</si>
  <si>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</si>
  <si>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</si>
  <si>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</si>
  <si>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</si>
  <si>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</si>
  <si>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</si>
  <si>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</si>
  <si>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</si>
  <si>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</si>
  <si>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</si>
  <si>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</si>
  <si>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</si>
  <si>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</si>
  <si>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</si>
  <si>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</si>
  <si>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</si>
  <si>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</si>
  <si>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</si>
  <si>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</si>
  <si>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</si>
  <si>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</si>
  <si>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</si>
  <si>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</si>
  <si>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</si>
  <si>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</si>
  <si>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</si>
  <si>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</si>
  <si>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</si>
  <si>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</si>
  <si>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</si>
  <si>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</si>
  <si>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</si>
  <si>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</si>
  <si>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</si>
  <si>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</si>
  <si>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</si>
  <si>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</si>
  <si>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</si>
  <si>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</si>
  <si>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</si>
  <si>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</si>
  <si>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</si>
  <si>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</si>
  <si>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</si>
  <si>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</si>
  <si>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</si>
  <si>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</si>
  <si>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</si>
  <si>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</si>
  <si>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</si>
  <si>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</si>
  <si>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</si>
  <si>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</si>
  <si>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</si>
  <si>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</si>
  <si>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</si>
  <si>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</si>
  <si>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</si>
  <si>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</si>
  <si>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</si>
  <si>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</si>
  <si>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</si>
  <si>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</si>
  <si>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</si>
  <si>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</si>
  <si>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</si>
  <si>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</si>
  <si>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</si>
  <si>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</si>
  <si>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</si>
  <si>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</si>
  <si>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</si>
  <si>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</si>
  <si>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</si>
  <si>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</si>
  <si>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</si>
  <si>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</si>
  <si>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</si>
  <si>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</si>
  <si>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</si>
  <si>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</si>
  <si>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</si>
  <si>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</si>
  <si>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</si>
  <si>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</si>
  <si>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</si>
  <si>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</si>
  <si>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</si>
  <si>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</si>
  <si>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</si>
  <si>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</si>
  <si>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</si>
  <si>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</si>
  <si>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</si>
  <si>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</si>
  <si>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</si>
  <si>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</si>
  <si>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</si>
  <si>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</si>
  <si>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</si>
  <si>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</si>
  <si>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</si>
  <si>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</si>
  <si>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</si>
  <si>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</si>
  <si>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</si>
  <si>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</si>
  <si>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</si>
  <si>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</si>
  <si>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</si>
  <si>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</si>
  <si>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</si>
  <si>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</si>
  <si>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</si>
  <si>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</si>
  <si>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</si>
  <si>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</si>
  <si>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</si>
  <si>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</si>
  <si>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</si>
  <si>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</si>
  <si>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</si>
  <si>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</si>
  <si>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</si>
  <si>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</si>
  <si>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</si>
  <si>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</si>
  <si>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</si>
  <si>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</si>
  <si>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</si>
  <si>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</si>
  <si>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</si>
  <si>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</si>
  <si>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</si>
  <si>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</si>
  <si>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</si>
  <si>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</si>
  <si>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</si>
  <si>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</si>
  <si>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</si>
  <si>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</si>
  <si>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</si>
  <si>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</si>
  <si>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</si>
  <si>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</si>
  <si>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</si>
  <si>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</si>
  <si>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</si>
  <si>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</si>
  <si>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</si>
  <si>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</si>
  <si>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</si>
  <si>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</si>
  <si>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</si>
  <si>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</si>
  <si>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</si>
  <si>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</si>
  <si>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</si>
  <si>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</si>
  <si>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</si>
  <si>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</si>
  <si>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</si>
  <si>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</si>
  <si>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</si>
  <si>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</si>
  <si>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</si>
  <si>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</si>
  <si>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</si>
  <si>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</si>
  <si>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</si>
  <si>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</si>
  <si>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</si>
  <si>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</si>
  <si>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</si>
  <si>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</si>
  <si>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</si>
  <si>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</si>
  <si>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</si>
  <si>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</si>
  <si>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</si>
  <si>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</si>
  <si>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</si>
  <si>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</si>
  <si>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</si>
  <si>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</si>
  <si>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</si>
  <si>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</si>
  <si>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</si>
  <si>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</si>
  <si>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</si>
  <si>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</si>
  <si>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</si>
  <si>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</si>
  <si>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</si>
  <si>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</si>
  <si>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</si>
  <si>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</si>
  <si>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</si>
  <si>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</si>
  <si>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</si>
  <si>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</si>
  <si>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</si>
  <si>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</si>
  <si>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</si>
  <si>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</si>
  <si>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</si>
  <si>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</si>
  <si>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</si>
  <si>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</si>
  <si>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</si>
  <si>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</si>
  <si>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</si>
  <si>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</si>
  <si>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</si>
  <si>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</si>
  <si>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</si>
  <si>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</si>
  <si>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</si>
  <si>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</si>
  <si>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</si>
  <si>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</si>
  <si>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</si>
  <si>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</si>
  <si>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</si>
  <si>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</si>
  <si>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</si>
  <si>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</si>
  <si>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</si>
  <si>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</si>
  <si>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</si>
  <si>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</si>
  <si>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</si>
  <si>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</si>
  <si>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</si>
  <si>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</si>
  <si>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</si>
  <si>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</si>
  <si>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</si>
  <si>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</si>
  <si>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</si>
  <si>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</si>
  <si>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</si>
  <si>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</si>
  <si>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</si>
  <si>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</si>
  <si>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</si>
  <si>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</si>
  <si>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</si>
  <si>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</si>
  <si>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</si>
  <si>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</si>
  <si>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</si>
  <si>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</si>
  <si>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</si>
  <si>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</si>
  <si>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</si>
  <si>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</si>
  <si>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</si>
  <si>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</si>
  <si>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</si>
  <si>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</si>
  <si>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</si>
  <si>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</si>
  <si>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</si>
  <si>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</si>
  <si>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</si>
  <si>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</si>
  <si>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</si>
  <si>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</si>
  <si>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</si>
  <si>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</si>
  <si>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</si>
  <si>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</si>
  <si>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</si>
  <si>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</si>
  <si>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</si>
  <si>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</si>
  <si>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</si>
  <si>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</si>
  <si>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</si>
  <si>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</si>
  <si>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</si>
  <si>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SP_NORTE/16/2/2026*
----------------------------
● *Ativo:* V87
   └ Status 1: MC1 08:21, autorizado 11:37 em deslocamento para intervalo 
   └ Status 2: MC1 08:21, autorizado 11:37 em deslocamento para intervalo 
● *Ativo:* JOSUEL (TP-697)
   └ Status 1: Equipe pronta 10:23, aguarda passagem L84 10:30, em intervalo 10:47
   └ Status 2: -
● *Ativo:* V48
   └ Status 1: MC1 08:15, aguarda oportunidade, previsão de faixa 12h, autorizado 11:12 em deslocamento 
   └ Status 2: MC1 08:15, aguarda oportunidade, previsão de faixa 12h, autorizado 11:12 em deslocamento 
● *Ativo:* W54
   └ Status 1: Aguarda mecanica loco 9401 não liga 
   └ Status 2: Locomotiva 9401 avariada, previsão D+1
● *Ativo:* PEDRO (TP-696)
   └ Status 1: Aguarda equipe informar pronto
   └ Status 2: Não solicitou intervalo 
● *Ativo:* CARLOS (TP-722)
   └ Status 1: Equipe pronta as 10h, em intervalo 11h, em intervalo 10:54 
   └ Status 2: Equipe pronta as 10h, em intervalo 11h, em intervalo 10:54
● *Ativo:* V88
   └ Status 1: Aguarda MC1, equipe em descanso
   └ Status 2: Equipe em interjornada
● *Ativo:* MARCEL (TF-03)
   └ Status 1: Equipe pronta 9:44, sem oportunidade 
   └ Status 2: Equipe pronta 9:44, sem oportunidade 
● *Ativo:* V40
   └ Status 1: MC1 08:09, sem oportunidade 
   └ Status 2: MC1 08:09, sem oportunidade 
● *Ativo:* MAURO TP-868)
   └ Status 1: Equipe no local, aguarda temperatura 
   └ Status 2: Equipe no local, aguarda temperatura 
● *Ativo:* WAGNER (TP-58)
   └ Status 1: Equipe no local, aguarda temperatura 
   └ Status 2: Equipe no local, aguarda temperatura 
● *Ativo:* ANTONIO (TF-681)
   └ Status 1: Equipe pronta 10:30, aguarda oportunidade 
   └ Status 2: Aguarda equipe informar pronto
● *Ativo:* V83
   └ Status 1: MC1 08:27, autorizado 09:53, em deslocamento para intervalo, em intervalo 11:56
   └ Status 2: MC1 08:27, autorizado 09:53, em deslocamento para intervalo, em intervalo 11:56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</si>
  <si>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</si>
  <si>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</si>
  <si>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</si>
  <si>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</si>
  <si>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</si>
  <si>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</si>
  <si>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</si>
  <si>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</si>
  <si>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</si>
  <si>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</si>
  <si>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</si>
  <si>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</si>
  <si>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</si>
  <si>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</si>
  <si>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</si>
  <si>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</si>
  <si>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</si>
  <si>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</si>
  <si>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</si>
  <si>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</si>
  <si>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</si>
  <si>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</si>
  <si>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</si>
  <si>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</si>
  <si>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</si>
  <si>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</si>
  <si>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</si>
  <si>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</si>
  <si>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</si>
  <si>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</si>
  <si>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</si>
  <si>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</si>
  <si>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</si>
  <si>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</si>
  <si>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</si>
  <si>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</si>
  <si>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</si>
  <si>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</si>
  <si>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</si>
  <si>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</si>
  <si>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</si>
  <si>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</si>
  <si>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</si>
  <si>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</si>
  <si>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</si>
  <si>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</si>
  <si>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</si>
  <si>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</si>
  <si>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</si>
  <si>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</si>
  <si>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</si>
  <si>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</si>
  <si>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</si>
  <si>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</si>
  <si>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</si>
  <si>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</si>
  <si>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</si>
  <si>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</si>
  <si>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</si>
  <si>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</si>
  <si>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</si>
  <si>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</si>
  <si>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</si>
  <si>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</si>
  <si>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</si>
  <si>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</si>
  <si>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</si>
  <si>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</si>
  <si>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</si>
  <si>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</si>
  <si>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</si>
  <si>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</si>
  <si>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</si>
  <si>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</si>
  <si>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</si>
  <si>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</si>
  <si>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</si>
  <si>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</si>
  <si>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</si>
  <si>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</si>
  <si>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</si>
  <si>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</si>
  <si>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</si>
  <si>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</si>
  <si>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</si>
  <si>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</si>
  <si>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</si>
  <si>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</si>
  <si>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</si>
  <si>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</si>
  <si>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</si>
  <si>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</si>
  <si>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</si>
  <si>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</si>
  <si>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</si>
  <si>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</si>
  <si>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</si>
  <si>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</si>
  <si>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</si>
  <si>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</si>
  <si>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</si>
  <si>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</si>
  <si>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</si>
  <si>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</si>
  <si>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</si>
  <si>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</si>
  <si>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</si>
  <si>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</si>
  <si>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</si>
  <si>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</si>
  <si>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</si>
  <si>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</si>
  <si>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</si>
  <si>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</si>
  <si>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</si>
  <si>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</si>
  <si>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</si>
  <si>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</si>
  <si>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</si>
  <si>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</si>
  <si>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</si>
  <si>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</si>
  <si>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</si>
  <si>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</si>
  <si>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</si>
  <si>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</si>
  <si>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</si>
  <si>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</si>
  <si>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</si>
  <si>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</si>
  <si>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</si>
  <si>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</si>
  <si>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</si>
  <si>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</si>
  <si>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</si>
  <si>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</si>
  <si>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</si>
  <si>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</si>
  <si>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</si>
  <si>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</si>
  <si>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</si>
  <si>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</si>
  <si>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</si>
  <si>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</si>
  <si>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</si>
  <si>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</si>
  <si>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</si>
  <si>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</si>
  <si>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</si>
  <si>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</si>
  <si>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</si>
  <si>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</si>
  <si>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</si>
  <si>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</si>
  <si>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</si>
  <si>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</si>
  <si>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</si>
  <si>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</si>
  <si>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</si>
  <si>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</si>
  <si>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</si>
  <si>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</si>
  <si>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</si>
  <si>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</si>
  <si>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</si>
  <si>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</si>
  <si>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</si>
  <si>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</si>
  <si>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</si>
  <si>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</si>
  <si>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</si>
  <si>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</si>
  <si>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</si>
  <si>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</si>
  <si>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</si>
  <si>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</si>
  <si>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</si>
  <si>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</si>
  <si>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</si>
  <si>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</si>
  <si>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</si>
  <si>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</si>
  <si>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</si>
  <si>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</si>
  <si>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</si>
  <si>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</si>
  <si>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</si>
  <si>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</si>
  <si>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</si>
  <si>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</si>
  <si>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</si>
  <si>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</si>
  <si>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</si>
  <si>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</si>
  <si>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</si>
  <si>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</si>
  <si>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</si>
  <si>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</si>
  <si>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</si>
  <si>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</si>
  <si>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</si>
  <si>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</si>
  <si>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</si>
  <si>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</si>
  <si>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</si>
  <si>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</si>
  <si>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</si>
  <si>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</si>
  <si>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</si>
  <si>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</si>
  <si>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</si>
  <si>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</si>
  <si>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</si>
  <si>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</si>
  <si>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</si>
  <si>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</si>
  <si>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</si>
  <si>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</si>
  <si>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</si>
  <si>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</si>
  <si>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</si>
  <si>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</si>
  <si>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</si>
  <si>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</si>
  <si>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</si>
  <si>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</si>
  <si>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</si>
  <si>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</si>
  <si>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</si>
  <si>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</si>
  <si>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</si>
  <si>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</si>
  <si>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</si>
  <si>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</si>
  <si>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</si>
  <si>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</si>
  <si>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</si>
  <si>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</si>
  <si>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</si>
  <si>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</si>
  <si>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</si>
  <si>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</si>
  <si>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</si>
  <si>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</si>
  <si>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</si>
  <si>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</si>
  <si>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</si>
  <si>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</si>
  <si>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</si>
  <si>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</si>
  <si>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</si>
  <si>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</si>
  <si>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</si>
  <si>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</si>
  <si>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</si>
  <si>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</si>
  <si>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</si>
  <si>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</si>
  <si>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</si>
  <si>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</si>
  <si>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</si>
  <si>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</si>
  <si>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</si>
  <si>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</si>
  <si>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</si>
  <si>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</si>
  <si>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</si>
  <si>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</si>
  <si>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</si>
  <si>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</si>
  <si>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</si>
  <si>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</si>
  <si>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</si>
  <si>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</si>
  <si>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</si>
  <si>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</si>
  <si>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</si>
  <si>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</si>
  <si>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</si>
  <si>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</si>
  <si>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</si>
  <si>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</si>
  <si>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</si>
  <si>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</si>
  <si>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</si>
  <si>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</si>
  <si>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</si>
  <si>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</si>
  <si>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</si>
  <si>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</si>
  <si>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</si>
  <si>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</si>
  <si>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</si>
  <si>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</si>
  <si>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</si>
  <si>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</si>
  <si>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</si>
  <si>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</si>
  <si>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</si>
  <si>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</si>
  <si>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</si>
  <si>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</si>
  <si>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</si>
  <si>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</si>
  <si>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</si>
  <si>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</si>
  <si>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</si>
  <si>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</si>
  <si>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</si>
  <si>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</si>
  <si>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</si>
  <si>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</si>
  <si>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</si>
  <si>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</si>
  <si>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</si>
  <si>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</si>
  <si>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</si>
  <si>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</si>
  <si>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</si>
  <si>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</si>
  <si>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</si>
  <si>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</si>
  <si>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</si>
  <si>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</si>
  <si>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</si>
  <si>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</si>
  <si>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</si>
  <si>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</si>
  <si>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</si>
  <si>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</si>
  <si>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</si>
  <si>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</si>
  <si>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</si>
  <si>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</si>
  <si>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</si>
  <si>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</si>
  <si>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</si>
  <si>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</si>
  <si>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</si>
  <si>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</si>
  <si>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</si>
  <si>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>Equipe pronta 10:23, aguarda passagem L84 10:30, em intervalo 10:47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</si>
  <si>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</si>
  <si>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</si>
  <si>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</si>
  <si>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</si>
  <si>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</si>
  <si>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</si>
  <si>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</si>
  <si>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</si>
  <si>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</si>
  <si>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</si>
  <si>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>Equipe pronta as 10h, em intervalo 11h, em intervalo 10:54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</si>
  <si>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</si>
  <si>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</si>
  <si>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</si>
  <si>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</si>
  <si>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</si>
  <si>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</si>
  <si>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</si>
  <si>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</si>
  <si>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MC1 08:27, autorizado 09:53, em deslocamento para intervalo, em intervalo 11:56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</si>
  <si>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</si>
  <si>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</si>
  <si>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</si>
  <si>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</si>
  <si>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</si>
  <si>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</si>
  <si>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</si>
  <si>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</si>
  <si>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</si>
  <si>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</si>
  <si>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</si>
  <si>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</si>
  <si>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</si>
  <si>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</si>
  <si>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</si>
  <si>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</si>
  <si>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</si>
  <si>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</si>
  <si>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</si>
  <si>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</si>
  <si>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</si>
  <si>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</si>
  <si>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</si>
  <si>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</si>
  <si>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</si>
  <si>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</si>
  <si>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</si>
  <si>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</si>
  <si>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</si>
  <si>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</si>
  <si>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</si>
  <si>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</si>
  <si>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</si>
  <si>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</si>
  <si>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</si>
  <si>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</si>
  <si>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</si>
  <si>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</si>
  <si>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</si>
  <si>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</si>
  <si>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</si>
  <si>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</si>
  <si>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</si>
  <si>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</si>
  <si>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</si>
  <si>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</si>
  <si>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</si>
  <si>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</si>
  <si>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</si>
  <si>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</si>
  <si>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Copiar</t>
  </si>
  <si>
    <t>⚠️ Nenhuma linha encontrada para hoje (16/2/2026).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</si>
</sst>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228600</xdr:colOff>
      <xdr:row>5</xdr:row>
      <xdr:rowOff>9525</xdr:rowOff>
    </xdr:from>
    <xdr:to>
      <xdr:col>72</xdr:col>
      <xdr:colOff>9525</xdr:colOff>
      <xdr:row>6</xdr:row>
      <xdr:rowOff>114300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542150" y="762000"/>
          <a:ext cx="20193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5" topLeftCell="BT1" activePane="topRight" state="frozen"/>
      <selection pane="topRight" activeCell="BT23" sqref="BT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60.140625" customWidth="1"/>
    <col min="73" max="73" width="5" bestFit="1" customWidth="1"/>
  </cols>
  <sheetData>
    <row r="1" spans="1:122" s="6" customFormat="1" ht="11.25" customHeight="1">
      <c r="A1" s="1"/>
      <c r="B1" s="232" t="s">
        <v>969</v>
      </c>
      <c r="C1" s="233"/>
      <c r="D1" s="233"/>
      <c r="E1" s="232" t="s">
        <v>970</v>
      </c>
      <c r="F1" s="233"/>
      <c r="G1" s="234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5"/>
      <c r="AG1" s="4"/>
      <c r="AH1" s="239" t="s">
        <v>971</v>
      </c>
      <c r="AI1" s="240"/>
      <c r="AJ1" s="240"/>
      <c r="AK1" s="240"/>
      <c r="AL1" s="241"/>
      <c r="AM1" s="242"/>
      <c r="AN1" s="240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3"/>
      <c r="BF1" s="4"/>
      <c r="BG1" s="244" t="s">
        <v>972</v>
      </c>
      <c r="BH1" s="245"/>
      <c r="BI1" s="245"/>
      <c r="BJ1" s="246"/>
      <c r="BK1" s="217" t="s">
        <v>973</v>
      </c>
      <c r="BL1" s="236" t="s">
        <v>974</v>
      </c>
      <c r="BM1" s="237"/>
      <c r="BN1" s="237"/>
      <c r="BO1" s="237"/>
      <c r="BP1" s="237"/>
      <c r="BQ1" s="237"/>
      <c r="BR1" s="23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9" t="s">
        <v>975</v>
      </c>
      <c r="AI2" s="240"/>
      <c r="AJ2" s="240"/>
      <c r="AK2" s="240"/>
      <c r="AL2" s="241"/>
      <c r="AM2" s="242"/>
      <c r="AN2" s="240"/>
      <c r="AO2" s="240"/>
      <c r="AP2" s="243"/>
      <c r="AQ2" s="5"/>
      <c r="AR2" s="239" t="s">
        <v>978</v>
      </c>
      <c r="AS2" s="240"/>
      <c r="AT2" s="240"/>
      <c r="AU2" s="240"/>
      <c r="AV2" s="240"/>
      <c r="AW2" s="240"/>
      <c r="AX2" s="243"/>
      <c r="AY2" s="5"/>
      <c r="AZ2" s="225" t="s">
        <v>979</v>
      </c>
      <c r="BA2" s="229"/>
      <c r="BB2" s="239" t="s">
        <v>976</v>
      </c>
      <c r="BC2" s="240"/>
      <c r="BD2" s="240"/>
      <c r="BE2" s="243"/>
      <c r="BF2" s="4"/>
      <c r="BG2" s="247"/>
      <c r="BH2" s="248"/>
      <c r="BI2" s="248"/>
      <c r="BJ2" s="249"/>
      <c r="BK2" s="4"/>
      <c r="BL2" s="250"/>
      <c r="BM2" s="251"/>
      <c r="BN2" s="251"/>
      <c r="BO2" s="251"/>
      <c r="BP2" s="251"/>
      <c r="BQ2" s="251"/>
      <c r="BR2" s="25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5" t="s">
        <v>980</v>
      </c>
      <c r="AI3" s="229"/>
      <c r="AJ3" s="225" t="s">
        <v>981</v>
      </c>
      <c r="AK3" s="226"/>
      <c r="AL3" s="227"/>
      <c r="AM3" s="228"/>
      <c r="AN3" s="226"/>
      <c r="AO3" s="226"/>
      <c r="AP3" s="229"/>
      <c r="AQ3" s="60"/>
      <c r="AR3" s="230" t="s">
        <v>987</v>
      </c>
      <c r="AS3" s="231"/>
      <c r="AT3" s="230" t="s">
        <v>988</v>
      </c>
      <c r="AU3" s="231"/>
      <c r="AV3" s="230" t="s">
        <v>989</v>
      </c>
      <c r="AW3" s="231"/>
      <c r="AX3" s="60" t="s">
        <v>990</v>
      </c>
      <c r="AY3" s="60"/>
      <c r="AZ3" s="253"/>
      <c r="BA3" s="254"/>
      <c r="BB3" s="225" t="s">
        <v>983</v>
      </c>
      <c r="BC3" s="226"/>
      <c r="BD3" s="226"/>
      <c r="BE3" s="229"/>
      <c r="BF3" s="59"/>
      <c r="BG3" s="247"/>
      <c r="BH3" s="248"/>
      <c r="BI3" s="248"/>
      <c r="BJ3" s="249"/>
      <c r="BK3" s="59"/>
      <c r="BL3" s="236" t="s">
        <v>991</v>
      </c>
      <c r="BM3" s="237"/>
      <c r="BN3" s="237"/>
      <c r="BO3" s="238"/>
      <c r="BP3" s="236" t="s">
        <v>773</v>
      </c>
      <c r="BQ3" s="237"/>
      <c r="BR3" s="23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221" t="s">
        <v>1066</v>
      </c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409.6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9" t="str">
        <f t="shared" si="5"/>
        <v>CCOCirculaçãoIntervaloOportunidade</v>
      </c>
      <c r="BT9" s="218" t="s">
        <v>1070</v>
      </c>
      <c r="BU9" s="220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2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/>
      <c r="AS213" s="108"/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1</v>
      </c>
      <c r="BH213" s="16"/>
      <c r="BI213" s="16" t="s">
        <v>1411</v>
      </c>
      <c r="BJ213" s="16" t="s">
        <v>1411</v>
      </c>
      <c r="BK213" s="15"/>
      <c r="BL213" s="130"/>
      <c r="BM213" s="130"/>
      <c r="BN213" s="130"/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10" t="str">
        <f t="shared" si="10"/>
        <v/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1</v>
      </c>
      <c r="BH214" s="16"/>
      <c r="BI214" s="16" t="s">
        <v>1412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1413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1414</v>
      </c>
      <c r="M215" s="127" t="s">
        <v>1415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1416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1</v>
      </c>
      <c r="BH215" s="16"/>
      <c r="BI215" s="16" t="s">
        <v>1417</v>
      </c>
      <c r="BJ215" s="208" t="s">
        <v>1417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1418</v>
      </c>
      <c r="BJ216" s="17" t="s">
        <v>1419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1421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1</v>
      </c>
      <c r="BH218" s="16"/>
      <c r="BI218" s="16" t="s">
        <v>1422</v>
      </c>
      <c r="BJ218" s="208" t="s">
        <v>1423</v>
      </c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</v>
      </c>
      <c r="BQ218" s="18">
        <f>IF(OR(B218="",E218=""),"*",AX218/O218)</f>
        <v>1.0000000000000009</v>
      </c>
      <c r="BR218" s="18">
        <f>IF(OR(B218="",E218=""),"*",AZ218/P218)</f>
        <v>0</v>
      </c>
      <c r="BS218" s="210" t="str">
        <f t="shared" si="10"/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1424</v>
      </c>
      <c r="BJ219" s="17" t="s">
        <v>1425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1426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1427</v>
      </c>
      <c r="BJ220" s="208" t="s">
        <v>1427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1428</v>
      </c>
      <c r="BJ222" s="208" t="s">
        <v>1428</v>
      </c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1429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1428</v>
      </c>
      <c r="BJ223" s="208" t="s">
        <v>1428</v>
      </c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1430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1431</v>
      </c>
      <c r="BJ224" s="208" t="s">
        <v>1421</v>
      </c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/>
      <c r="AT225" s="135"/>
      <c r="AU225" s="135"/>
      <c r="AV225" s="13"/>
      <c r="AW225" s="13"/>
      <c r="AX225" s="176" t="str">
        <f>IF(D225="","*",IFERROR(IF(ISODD(COUNT(AR225:AW225)),"ERRO",SUM((AS225-AR225),(AU225-AT225),(AW225-AV225))),"ERRO"))</f>
        <v>ERRO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1432</v>
      </c>
      <c r="BJ225" s="208" t="s">
        <v>1432</v>
      </c>
      <c r="BK225" s="15"/>
      <c r="BL225" s="130"/>
      <c r="BM225" s="130"/>
      <c r="BN225" s="130"/>
      <c r="BO225" s="17"/>
      <c r="BP225" s="11" t="e">
        <f t="shared" si="12"/>
        <v>#VALUE!</v>
      </c>
      <c r="BQ225" s="18" t="e">
        <f>IF(OR(B225="",E225=""),"*",AX225/O225)</f>
        <v>#VALUE!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5" operator="equal">
      <formula>"NÃO"</formula>
    </cfRule>
    <cfRule type="cellIs" dxfId="187" priority="12026" operator="equal">
      <formula>"SIM"</formula>
    </cfRule>
  </conditionalFormatting>
  <conditionalFormatting sqref="AY6:AY1056">
    <cfRule type="expression" dxfId="186" priority="54481">
      <formula>#REF!=1</formula>
    </cfRule>
  </conditionalFormatting>
  <conditionalFormatting sqref="BD6:BD1056 AX6:AX1056 T6:T1056">
    <cfRule type="cellIs" dxfId="185" priority="54465" operator="equal">
      <formula>"ERRO"</formula>
    </cfRule>
  </conditionalFormatting>
  <conditionalFormatting sqref="BP6:BP1056">
    <cfRule type="cellIs" dxfId="184" priority="54460" operator="equal">
      <formula>"Produção e Intervalo"</formula>
    </cfRule>
    <cfRule type="cellIs" dxfId="183" priority="54461" operator="equal">
      <formula>"Aderente"</formula>
    </cfRule>
    <cfRule type="cellIs" dxfId="182" priority="54462" operator="equal">
      <formula>"Intervalo"</formula>
    </cfRule>
    <cfRule type="cellIs" dxfId="181" priority="54463" operator="equal">
      <formula>"Produção"</formula>
    </cfRule>
    <cfRule type="cellIs" dxfId="180" priority="54464" operator="equal">
      <formula>"ERRO"</formula>
    </cfRule>
  </conditionalFormatting>
  <conditionalFormatting sqref="BQ6:BR1056">
    <cfRule type="cellIs" dxfId="179" priority="54442" operator="equal">
      <formula>"*"</formula>
    </cfRule>
    <cfRule type="cellIs" dxfId="178" priority="54443" operator="greaterThanOrEqual">
      <formula>1</formula>
    </cfRule>
    <cfRule type="cellIs" dxfId="177" priority="54444" operator="lessThan">
      <formula>1</formula>
    </cfRule>
  </conditionalFormatting>
  <conditionalFormatting sqref="BJ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2" operator="equal">
      <formula>"OPORTUNIDADE"</formula>
    </cfRule>
  </conditionalFormatting>
  <conditionalFormatting sqref="X28:Y29">
    <cfRule type="cellIs" dxfId="175" priority="340" operator="equal">
      <formula>"NÃO"</formula>
    </cfRule>
    <cfRule type="cellIs" dxfId="174" priority="341" operator="equal">
      <formula>"SIM"</formula>
    </cfRule>
  </conditionalFormatting>
  <conditionalFormatting sqref="BJ1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8" operator="equal">
      <formula>"OPORTUNIDADE"</formula>
    </cfRule>
  </conditionalFormatting>
  <conditionalFormatting sqref="Y39">
    <cfRule type="cellIs" dxfId="172" priority="316" operator="equal">
      <formula>"NÃO"</formula>
    </cfRule>
    <cfRule type="cellIs" dxfId="171" priority="317" operator="equal">
      <formula>"SIM"</formula>
    </cfRule>
  </conditionalFormatting>
  <conditionalFormatting sqref="X42:X43">
    <cfRule type="cellIs" dxfId="170" priority="315" operator="equal">
      <formula>"OPORTUNIDADE"</formula>
    </cfRule>
  </conditionalFormatting>
  <conditionalFormatting sqref="X42:X43">
    <cfRule type="cellIs" dxfId="169" priority="313" operator="equal">
      <formula>"NÃO"</formula>
    </cfRule>
    <cfRule type="cellIs" dxfId="168" priority="314" operator="equal">
      <formula>"SIM"</formula>
    </cfRule>
  </conditionalFormatting>
  <conditionalFormatting sqref="BJ4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6" operator="equal">
      <formula>"OPORTUNIDADE"</formula>
    </cfRule>
  </conditionalFormatting>
  <conditionalFormatting sqref="X46:Y46 Y47:Y48 X47:X50">
    <cfRule type="cellIs" dxfId="166" priority="284" operator="equal">
      <formula>"NÃO"</formula>
    </cfRule>
    <cfRule type="cellIs" dxfId="165" priority="285" operator="equal">
      <formula>"SIM"</formula>
    </cfRule>
  </conditionalFormatting>
  <conditionalFormatting sqref="BJ3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8" operator="equal">
      <formula>"OPORTUNIDADE"</formula>
    </cfRule>
  </conditionalFormatting>
  <conditionalFormatting sqref="Y57">
    <cfRule type="cellIs" dxfId="163" priority="256" operator="equal">
      <formula>"NÃO"</formula>
    </cfRule>
    <cfRule type="cellIs" dxfId="162" priority="257" operator="equal">
      <formula>"SIM"</formula>
    </cfRule>
  </conditionalFormatting>
  <conditionalFormatting sqref="BJ3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5" operator="equal">
      <formula>"OPORTUNIDADE"</formula>
    </cfRule>
  </conditionalFormatting>
  <conditionalFormatting sqref="X52:X61">
    <cfRule type="cellIs" dxfId="160" priority="243" operator="equal">
      <formula>"NÃO"</formula>
    </cfRule>
    <cfRule type="cellIs" dxfId="159" priority="244" operator="equal">
      <formula>"SIM"</formula>
    </cfRule>
  </conditionalFormatting>
  <conditionalFormatting sqref="BJ5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9" operator="equal">
      <formula>"OPORTUNIDADE"</formula>
    </cfRule>
  </conditionalFormatting>
  <conditionalFormatting sqref="Y73">
    <cfRule type="cellIs" dxfId="157" priority="207" operator="equal">
      <formula>"NÃO"</formula>
    </cfRule>
    <cfRule type="cellIs" dxfId="156" priority="208" operator="equal">
      <formula>"SIM"</formula>
    </cfRule>
  </conditionalFormatting>
  <conditionalFormatting sqref="X75">
    <cfRule type="cellIs" dxfId="155" priority="203" operator="equal">
      <formula>"OPORTUNIDADE"</formula>
    </cfRule>
  </conditionalFormatting>
  <conditionalFormatting sqref="X75">
    <cfRule type="cellIs" dxfId="154" priority="201" operator="equal">
      <formula>"NÃO"</formula>
    </cfRule>
    <cfRule type="cellIs" dxfId="153" priority="202" operator="equal">
      <formula>"SIM"</formula>
    </cfRule>
  </conditionalFormatting>
  <conditionalFormatting sqref="BJ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6" operator="equal">
      <formula>"OPORTUNIDADE"</formula>
    </cfRule>
  </conditionalFormatting>
  <conditionalFormatting sqref="X76:X77">
    <cfRule type="cellIs" dxfId="151" priority="194" operator="equal">
      <formula>"NÃO"</formula>
    </cfRule>
    <cfRule type="cellIs" dxfId="150" priority="195" operator="equal">
      <formula>"SIM"</formula>
    </cfRule>
  </conditionalFormatting>
  <conditionalFormatting sqref="BO7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 BJ226:BJ1056 BJ216:BJ217 BJ219">
    <cfRule type="iconSet" priority="6320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0">
      <iconSet showValue="0">
        <cfvo type="percent" val="0"/>
        <cfvo type="num" val="1"/>
        <cfvo type="num" val="1" gte="0"/>
      </iconSet>
    </cfRule>
    <cfRule type="iconSet" priority="6323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0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1433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1434</v>
      </c>
      <c r="C4" s="159" t="s">
        <v>1435</v>
      </c>
      <c r="D4" s="159" t="s">
        <v>1436</v>
      </c>
      <c r="E4" s="159" t="s">
        <v>1437</v>
      </c>
      <c r="F4" s="159" t="s">
        <v>4</v>
      </c>
      <c r="G4" s="159" t="s">
        <v>1438</v>
      </c>
    </row>
    <row r="5" spans="2:7">
      <c r="B5" s="160" t="s">
        <v>1439</v>
      </c>
      <c r="C5" s="160">
        <v>257068</v>
      </c>
      <c r="D5" s="160" t="s">
        <v>1440</v>
      </c>
      <c r="E5" s="160" t="s">
        <v>1441</v>
      </c>
      <c r="F5" s="160" t="s">
        <v>1441</v>
      </c>
      <c r="G5" s="161">
        <v>46296</v>
      </c>
    </row>
    <row r="6" spans="2:7">
      <c r="B6" s="160" t="s">
        <v>1442</v>
      </c>
      <c r="C6" s="160" t="s">
        <v>624</v>
      </c>
      <c r="D6" s="160" t="s">
        <v>624</v>
      </c>
      <c r="E6" s="160" t="s">
        <v>624</v>
      </c>
      <c r="F6" s="160" t="s">
        <v>1443</v>
      </c>
      <c r="G6" s="161" t="s">
        <v>624</v>
      </c>
    </row>
    <row r="7" spans="2:7">
      <c r="B7" s="160" t="s">
        <v>1444</v>
      </c>
      <c r="C7" s="160">
        <v>257472</v>
      </c>
      <c r="D7" s="160" t="s">
        <v>1445</v>
      </c>
      <c r="E7" s="160" t="s">
        <v>1446</v>
      </c>
      <c r="F7" s="160" t="s">
        <v>1446</v>
      </c>
      <c r="G7" s="161">
        <v>45992</v>
      </c>
    </row>
    <row r="8" spans="2:7">
      <c r="B8" s="160" t="s">
        <v>1447</v>
      </c>
      <c r="C8" s="160">
        <v>260307</v>
      </c>
      <c r="D8" s="160" t="s">
        <v>1448</v>
      </c>
      <c r="E8" s="160" t="s">
        <v>1449</v>
      </c>
      <c r="F8" s="160" t="s">
        <v>1446</v>
      </c>
      <c r="G8" s="161">
        <v>46082</v>
      </c>
    </row>
    <row r="9" spans="2:7">
      <c r="B9" s="160" t="s">
        <v>1450</v>
      </c>
      <c r="C9" s="160">
        <v>333033</v>
      </c>
      <c r="D9" s="160" t="s">
        <v>1451</v>
      </c>
      <c r="E9" s="160" t="s">
        <v>1443</v>
      </c>
      <c r="F9" s="160" t="s">
        <v>1452</v>
      </c>
      <c r="G9" s="160" t="s">
        <v>624</v>
      </c>
    </row>
    <row r="10" spans="2:7">
      <c r="B10" s="160" t="s">
        <v>1453</v>
      </c>
      <c r="C10" s="160">
        <v>263576</v>
      </c>
      <c r="D10" s="160" t="s">
        <v>1454</v>
      </c>
      <c r="E10" s="160" t="s">
        <v>1443</v>
      </c>
      <c r="F10" s="160" t="s">
        <v>1443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1455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1456</v>
      </c>
      <c r="E3" s="198" t="s">
        <v>1457</v>
      </c>
      <c r="F3" s="198" t="s">
        <v>1458</v>
      </c>
      <c r="G3" s="198" t="s">
        <v>1459</v>
      </c>
      <c r="H3" s="198" t="s">
        <v>1460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1461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1462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1463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1464</v>
      </c>
      <c r="V1" s="263"/>
      <c r="W1" s="263"/>
    </row>
    <row r="2" spans="1:23" ht="15" customHeight="1">
      <c r="A2" s="87" t="s">
        <v>1465</v>
      </c>
      <c r="B2" s="87" t="s">
        <v>1466</v>
      </c>
      <c r="C2" s="87" t="s">
        <v>442</v>
      </c>
      <c r="D2" s="88" t="s">
        <v>1012</v>
      </c>
      <c r="E2" s="88" t="s">
        <v>4</v>
      </c>
      <c r="F2" s="88" t="s">
        <v>1467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1468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1469</v>
      </c>
      <c r="C2" s="121" t="s">
        <v>998</v>
      </c>
      <c r="D2" s="76" t="s">
        <v>1000</v>
      </c>
      <c r="E2" s="76" t="s">
        <v>1470</v>
      </c>
      <c r="F2" s="99" t="s">
        <v>1471</v>
      </c>
      <c r="G2" s="76" t="s">
        <v>1472</v>
      </c>
      <c r="H2" s="76" t="s">
        <v>1473</v>
      </c>
      <c r="I2" s="76" t="s">
        <v>1474</v>
      </c>
      <c r="J2" s="76" t="s">
        <v>1475</v>
      </c>
      <c r="K2" s="78" t="s">
        <v>1476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1477</v>
      </c>
      <c r="D5" s="265"/>
      <c r="E5" s="265"/>
      <c r="F5" s="265"/>
      <c r="G5" s="265"/>
      <c r="H5" s="265"/>
      <c r="I5" s="265"/>
      <c r="J5" s="266"/>
      <c r="K5" s="267" t="s">
        <v>1478</v>
      </c>
      <c r="L5" s="268"/>
      <c r="M5" s="268"/>
      <c r="N5" s="268"/>
      <c r="O5" s="269" t="s">
        <v>1479</v>
      </c>
      <c r="P5" s="270"/>
    </row>
    <row r="6" spans="1:16" s="74" customFormat="1" ht="15" customHeight="1">
      <c r="A6" s="66" t="s">
        <v>1467</v>
      </c>
      <c r="B6" s="75" t="s">
        <v>1466</v>
      </c>
      <c r="C6" s="76" t="s">
        <v>1012</v>
      </c>
      <c r="D6" s="77" t="s">
        <v>1013</v>
      </c>
      <c r="E6" s="76" t="s">
        <v>1480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1481</v>
      </c>
      <c r="M6" s="80" t="s">
        <v>642</v>
      </c>
      <c r="N6" s="81" t="s">
        <v>1007</v>
      </c>
      <c r="O6" s="156" t="s">
        <v>1050</v>
      </c>
      <c r="P6" s="132" t="s">
        <v>1482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1</v>
      </c>
      <c r="P164" s="147" t="str">
        <f>IF($A$2=1,IF(SP_NORTE!BI213="","*",SP_NORTE!BI213),IF(SP_NORTE!BJ213="","*",SP_NORTE!BJ213))</f>
        <v xml:space="preserve">MC1 08:21, autorizado 11:37 em deslocamento para intervalo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1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Aguarda equipe informar pronto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MC1 08:27, autorizado 09:53, em deslocamento para intervalo, em intervalo 11:56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1483</v>
      </c>
    </row>
    <row r="8" spans="1:73">
      <c r="BT8" s="215"/>
    </row>
    <row r="9" spans="1:73" ht="117.75">
      <c r="BS9" s="213"/>
      <c r="BT9" s="223" t="s">
        <v>1484</v>
      </c>
      <c r="BU9" s="214"/>
    </row>
    <row r="10" spans="1:73">
      <c r="BT10" s="224"/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2026-02-16T15:21:00Z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