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31" documentId="8_{B6337239-1A00-434D-AAD0-422EA1FEB5AE}" xr6:coauthVersionLast="47" xr6:coauthVersionMax="47" xr10:uidLastSave="{769D4525-3D72-416E-BBD5-2CB66CB581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<sst xmlns="http://schemas.openxmlformats.org/spreadsheetml/2006/main" count="5839" uniqueCount="1450">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</sst>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  <xf numFmtId="14" fontId="15" fillId="25" borderId="2" xfId="0" applyNumberFormat="1" applyFont="1" applyFill="1" applyBorder="1" applyAlignment="1">
      <alignment horizontal="center" vertical="center"/>
    </xf>
    <xf numFmtId="1" fontId="15" fillId="16" borderId="2" xfId="0" applyNumberFormat="1" applyFont="1" applyFill="1" applyBorder="1" applyAlignment="1">
      <alignment horizontal="center" vertical="center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0" fillId="0" borderId="0" xfId="0" applyFill="1"/>
    <xf numFmtId="0" fontId="10" fillId="14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2" activePane="bottomRight" state="frozen"/>
      <selection pane="bottomRight" activeCell="BA72" sqref="BA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375" t="s">
        <v>983</v>
      </c>
      <c r="BN62" s="14" t="s">
        <v>1007</v>
      </c>
      <c r="BO62" s="165" t="s">
        <v>1007</v>
      </c>
      <c r="BP62" s="327" t="s">
        <v>1387</v>
      </c>
      <c r="BQ62" s="12" t="str">
        <f t="shared" si="2"/>
        <v>Produção e Intervalo</v>
      </c>
      <c r="BR62" s="18">
        <f t="shared" si="3"/>
        <v>0.5333333333333341</v>
      </c>
      <c r="BS62" s="18">
        <f t="shared" si="4"/>
        <v>0</v>
      </c>
      <c r="BT62" s="225" t="str">
        <f t="shared" si="5"/>
        <v>CondiçõesClimáticaChuva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74" customFormat="1">
      <c r="A69" s="50" t="str">
        <f t="shared" si="1"/>
        <v>FRANCENILDO (TF-513)45966</v>
      </c>
      <c r="B69" s="370">
        <v>45966</v>
      </c>
      <c r="C69" s="371">
        <f>IF(BS_CONTROLE[[#This Row],[DATA]]="","",WEEKNUM(BS_CONTROLE[[#This Row],[DATA]]))</f>
        <v>45</v>
      </c>
      <c r="D69" s="218" t="s">
        <v>888</v>
      </c>
      <c r="E69" s="326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7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372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373">
        <v>0</v>
      </c>
      <c r="BI69" s="16"/>
      <c r="BJ69" s="373" t="s">
        <v>1401</v>
      </c>
      <c r="BK69" s="373" t="s">
        <v>1402</v>
      </c>
      <c r="BL69" s="15"/>
      <c r="BM69" s="14" t="s">
        <v>981</v>
      </c>
      <c r="BN69" s="14" t="s">
        <v>981</v>
      </c>
      <c r="BO69" s="165" t="s">
        <v>981</v>
      </c>
      <c r="BP69" s="373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Produção</v>
      </c>
      <c r="BR73" s="18">
        <f t="shared" si="11"/>
        <v>1.7749999999999997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69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33:BP61 BP66 BP70:BP599 BP6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1431</v>
      </c>
      <c r="D5" s="356"/>
      <c r="E5" s="356"/>
      <c r="F5" s="356"/>
      <c r="G5" s="356"/>
      <c r="H5" s="356"/>
      <c r="I5" s="356"/>
      <c r="J5" s="357"/>
      <c r="K5" s="358" t="s">
        <v>1432</v>
      </c>
      <c r="L5" s="359"/>
      <c r="M5" s="359"/>
      <c r="N5" s="359"/>
      <c r="O5" s="360" t="s">
        <v>1433</v>
      </c>
      <c r="P5" s="361"/>
      <c r="Q5" s="362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1439</v>
      </c>
      <c r="W1" s="368"/>
      <c r="X1" s="368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2025-11-05T18:39:09Z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