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292" documentId="120_S{4F5750E5-6FE7-58E6-9AFF-44783FD1E583}" xr6:coauthVersionLast="47" xr6:coauthVersionMax="47" xr10:uidLastSave="{D22A1EFB-0F34-4362-BC5E-5AFCAD649E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68" i="1" l="1"/>
  <c r="A668" i="1"/>
  <c r="G668" i="1"/>
  <c r="M668" i="1" a="1"/>
  <c r="M668" i="1"/>
  <c r="N668" i="1" a="1"/>
  <c r="N668" i="1"/>
  <c r="R668" i="1"/>
  <c r="S668" i="1" a="1"/>
  <c r="S668" i="1"/>
  <c r="T668" i="1" a="1"/>
  <c r="T668" i="1"/>
  <c r="U668" i="1"/>
  <c r="AI668" i="1"/>
  <c r="AJ668" i="1"/>
  <c r="AK668" i="1"/>
  <c r="AL668" i="1"/>
  <c r="AM668" i="1"/>
  <c r="AN668" i="1"/>
  <c r="AO668" i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M678" i="1" a="1"/>
  <c r="M678" i="1" s="1"/>
  <c r="N675" i="1" a="1"/>
  <c r="N675" i="1" s="1"/>
  <c r="M675" i="1" a="1"/>
  <c r="M675" i="1" s="1"/>
  <c r="N674" i="1" a="1"/>
  <c r="N674" i="1" s="1"/>
  <c r="M674" i="1" a="1"/>
  <c r="M674" i="1" s="1"/>
  <c r="M664" i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9" i="1" a="1"/>
  <c r="M669" i="1" s="1"/>
  <c r="N669" i="1" a="1"/>
  <c r="N669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1" i="12" s="1"/>
  <c r="S553" i="1" a="1"/>
  <c r="S553" i="1"/>
  <c r="D551" i="12" s="1"/>
  <c r="T553" i="1" a="1"/>
  <c r="T553" i="1"/>
  <c r="E551" i="12" s="1"/>
  <c r="U553" i="1"/>
  <c r="R554" i="1"/>
  <c r="S552" i="12" s="1"/>
  <c r="S554" i="1" a="1"/>
  <c r="S554" i="1"/>
  <c r="D552" i="12" s="1"/>
  <c r="T554" i="1" a="1"/>
  <c r="T554" i="1"/>
  <c r="E552" i="12" s="1"/>
  <c r="U554" i="1"/>
  <c r="R555" i="1"/>
  <c r="S553" i="12" s="1"/>
  <c r="S555" i="1" a="1"/>
  <c r="S555" i="1"/>
  <c r="D553" i="12" s="1"/>
  <c r="T555" i="1" a="1"/>
  <c r="T555" i="1"/>
  <c r="E553" i="12" s="1"/>
  <c r="U555" i="1"/>
  <c r="R556" i="1"/>
  <c r="S554" i="12" s="1"/>
  <c r="S556" i="1" a="1"/>
  <c r="S556" i="1"/>
  <c r="D554" i="12" s="1"/>
  <c r="T556" i="1" a="1"/>
  <c r="T556" i="1"/>
  <c r="E554" i="12" s="1"/>
  <c r="U556" i="1"/>
  <c r="R557" i="1"/>
  <c r="S555" i="12" s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7" i="12" s="1"/>
  <c r="S559" i="1" a="1"/>
  <c r="S559" i="1"/>
  <c r="D557" i="12" s="1"/>
  <c r="T559" i="1" a="1"/>
  <c r="T559" i="1"/>
  <c r="E557" i="12" s="1"/>
  <c r="U559" i="1"/>
  <c r="R560" i="1"/>
  <c r="S558" i="12" s="1"/>
  <c r="S560" i="1" a="1"/>
  <c r="S560" i="1"/>
  <c r="D558" i="12" s="1"/>
  <c r="T560" i="1" a="1"/>
  <c r="T560" i="1"/>
  <c r="E558" i="12" s="1"/>
  <c r="U560" i="1"/>
  <c r="R561" i="1"/>
  <c r="S559" i="12" s="1"/>
  <c r="S561" i="1" a="1"/>
  <c r="S561" i="1"/>
  <c r="D559" i="12" s="1"/>
  <c r="T561" i="1" a="1"/>
  <c r="T561" i="1"/>
  <c r="E559" i="12" s="1"/>
  <c r="U561" i="1"/>
  <c r="R562" i="1"/>
  <c r="S560" i="12" s="1"/>
  <c r="S562" i="1" a="1"/>
  <c r="S562" i="1"/>
  <c r="D560" i="12" s="1"/>
  <c r="T562" i="1" a="1"/>
  <c r="T562" i="1"/>
  <c r="E560" i="12" s="1"/>
  <c r="U562" i="1"/>
  <c r="R563" i="1"/>
  <c r="S561" i="12" s="1"/>
  <c r="S563" i="1" a="1"/>
  <c r="S563" i="1"/>
  <c r="D561" i="12" s="1"/>
  <c r="T563" i="1" a="1"/>
  <c r="T563" i="1"/>
  <c r="E561" i="12" s="1"/>
  <c r="U563" i="1"/>
  <c r="R564" i="1"/>
  <c r="S562" i="12" s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5" i="12" s="1"/>
  <c r="S567" i="1" a="1"/>
  <c r="S567" i="1"/>
  <c r="D565" i="12" s="1"/>
  <c r="T567" i="1" a="1"/>
  <c r="T567" i="1"/>
  <c r="E565" i="12" s="1"/>
  <c r="U567" i="1"/>
  <c r="R568" i="1"/>
  <c r="S566" i="12" s="1"/>
  <c r="S568" i="1" a="1"/>
  <c r="S568" i="1"/>
  <c r="D566" i="12" s="1"/>
  <c r="T568" i="1" a="1"/>
  <c r="T568" i="1"/>
  <c r="E566" i="12" s="1"/>
  <c r="U568" i="1"/>
  <c r="R569" i="1"/>
  <c r="S567" i="12" s="1"/>
  <c r="S569" i="1" a="1"/>
  <c r="S569" i="1"/>
  <c r="D567" i="12" s="1"/>
  <c r="T569" i="1" a="1"/>
  <c r="T569" i="1"/>
  <c r="E567" i="12" s="1"/>
  <c r="U569" i="1"/>
  <c r="R570" i="1"/>
  <c r="S568" i="12" s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R684" i="1"/>
  <c r="S684" i="1" a="1"/>
  <c r="S684" i="1"/>
  <c r="T684" i="1" a="1"/>
  <c r="T684" i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S775" i="1" a="1"/>
  <c r="S775" i="1"/>
  <c r="N775" i="1" a="1"/>
  <c r="N775" i="1" s="1"/>
  <c r="M775" i="1" a="1"/>
  <c r="M775" i="1" s="1"/>
  <c r="BD774" i="1" a="1"/>
  <c r="BD774" i="1"/>
  <c r="BC774" i="1" a="1"/>
  <c r="BC774" i="1" s="1"/>
  <c r="T774" i="1" a="1"/>
  <c r="T774" i="1" s="1"/>
  <c r="S774" i="1" a="1"/>
  <c r="S774" i="1" s="1"/>
  <c r="N774" i="1" a="1"/>
  <c r="N774" i="1" s="1"/>
  <c r="M774" i="1" a="1"/>
  <c r="M774" i="1" s="1"/>
  <c r="BD773" i="1" a="1"/>
  <c r="BD773" i="1"/>
  <c r="BC773" i="1" a="1"/>
  <c r="BC773" i="1" s="1"/>
  <c r="T773" i="1" a="1"/>
  <c r="T773" i="1" s="1"/>
  <c r="S773" i="1" a="1"/>
  <c r="S773" i="1"/>
  <c r="N773" i="1" a="1"/>
  <c r="N773" i="1" s="1"/>
  <c r="M773" i="1" a="1"/>
  <c r="M773" i="1"/>
  <c r="BD772" i="1" a="1"/>
  <c r="BD772" i="1" s="1"/>
  <c r="BC772" i="1" a="1"/>
  <c r="BC772" i="1" s="1"/>
  <c r="T772" i="1" a="1"/>
  <c r="T772" i="1" s="1"/>
  <c r="S772" i="1" a="1"/>
  <c r="S772" i="1" s="1"/>
  <c r="N772" i="1" a="1"/>
  <c r="N772" i="1" s="1"/>
  <c r="M772" i="1" a="1"/>
  <c r="M772" i="1"/>
  <c r="BD771" i="1" a="1"/>
  <c r="BD771" i="1" s="1"/>
  <c r="BC771" i="1" a="1"/>
  <c r="BC771" i="1" s="1"/>
  <c r="T771" i="1" a="1"/>
  <c r="T771" i="1"/>
  <c r="S771" i="1" a="1"/>
  <c r="S771" i="1" s="1"/>
  <c r="N771" i="1" a="1"/>
  <c r="N771" i="1" s="1"/>
  <c r="M771" i="1" a="1"/>
  <c r="M771" i="1" s="1"/>
  <c r="BD770" i="1" a="1"/>
  <c r="BD770" i="1" s="1"/>
  <c r="BC770" i="1" a="1"/>
  <c r="BC770" i="1" s="1"/>
  <c r="T770" i="1" a="1"/>
  <c r="T770" i="1"/>
  <c r="S770" i="1" a="1"/>
  <c r="S770" i="1" s="1"/>
  <c r="N770" i="1" a="1"/>
  <c r="N770" i="1" s="1"/>
  <c r="M770" i="1" a="1"/>
  <c r="M770" i="1" s="1"/>
  <c r="BD769" i="1" a="1"/>
  <c r="BD769" i="1" s="1"/>
  <c r="BC769" i="1" a="1"/>
  <c r="BC769" i="1" s="1"/>
  <c r="T769" i="1" a="1"/>
  <c r="T769" i="1" s="1"/>
  <c r="S769" i="1" a="1"/>
  <c r="S769" i="1" s="1"/>
  <c r="N769" i="1" a="1"/>
  <c r="N769" i="1" s="1"/>
  <c r="M769" i="1" a="1"/>
  <c r="M769" i="1"/>
  <c r="BD768" i="1" a="1"/>
  <c r="BD768" i="1" s="1"/>
  <c r="BC768" i="1" a="1"/>
  <c r="BC768" i="1" s="1"/>
  <c r="T768" i="1" a="1"/>
  <c r="T768" i="1" s="1"/>
  <c r="S768" i="1" a="1"/>
  <c r="S768" i="1" s="1"/>
  <c r="C750" i="11" s="1"/>
  <c r="N768" i="1" a="1"/>
  <c r="N768" i="1" s="1"/>
  <c r="M768" i="1" a="1"/>
  <c r="M768" i="1" s="1"/>
  <c r="BD767" i="1" a="1"/>
  <c r="BD767" i="1"/>
  <c r="BC767" i="1" a="1"/>
  <c r="BC767" i="1" s="1"/>
  <c r="T767" i="1" a="1"/>
  <c r="T767" i="1" s="1"/>
  <c r="S767" i="1" a="1"/>
  <c r="S767" i="1" s="1"/>
  <c r="C749" i="11" s="1"/>
  <c r="N767" i="1" a="1"/>
  <c r="N767" i="1" s="1"/>
  <c r="M767" i="1" a="1"/>
  <c r="M767" i="1" s="1"/>
  <c r="BD766" i="1" a="1"/>
  <c r="BD766" i="1" s="1"/>
  <c r="BC766" i="1" a="1"/>
  <c r="BC766" i="1" s="1"/>
  <c r="T766" i="1" a="1"/>
  <c r="T766" i="1" s="1"/>
  <c r="S766" i="1" a="1"/>
  <c r="S766" i="1"/>
  <c r="N766" i="1" a="1"/>
  <c r="N766" i="1" s="1"/>
  <c r="M766" i="1" a="1"/>
  <c r="M766" i="1" s="1"/>
  <c r="BD765" i="1" a="1"/>
  <c r="BD765" i="1" s="1"/>
  <c r="BC765" i="1" a="1"/>
  <c r="BC765" i="1" s="1"/>
  <c r="T765" i="1" a="1"/>
  <c r="T765" i="1" s="1"/>
  <c r="S765" i="1" a="1"/>
  <c r="S765" i="1" s="1"/>
  <c r="C747" i="11" s="1"/>
  <c r="N765" i="1" a="1"/>
  <c r="N765" i="1" s="1"/>
  <c r="M765" i="1" a="1"/>
  <c r="M765" i="1" s="1"/>
  <c r="BD764" i="1" a="1"/>
  <c r="BD764" i="1"/>
  <c r="BC764" i="1" a="1"/>
  <c r="BC764" i="1" s="1"/>
  <c r="T764" i="1" a="1"/>
  <c r="T764" i="1" s="1"/>
  <c r="S764" i="1" a="1"/>
  <c r="S764" i="1"/>
  <c r="N764" i="1" a="1"/>
  <c r="N764" i="1" s="1"/>
  <c r="M764" i="1" a="1"/>
  <c r="M764" i="1" s="1"/>
  <c r="BD763" i="1" a="1"/>
  <c r="BD763" i="1" s="1"/>
  <c r="BC763" i="1" a="1"/>
  <c r="BC763" i="1" s="1"/>
  <c r="T763" i="1" a="1"/>
  <c r="T763" i="1" s="1"/>
  <c r="S763" i="1" a="1"/>
  <c r="S763" i="1"/>
  <c r="N763" i="1" a="1"/>
  <c r="N763" i="1" s="1"/>
  <c r="M763" i="1" a="1"/>
  <c r="M763" i="1" s="1"/>
  <c r="BD762" i="1" a="1"/>
  <c r="BD762" i="1" s="1"/>
  <c r="BC762" i="1" a="1"/>
  <c r="BC762" i="1" s="1"/>
  <c r="T762" i="1" a="1"/>
  <c r="T762" i="1" s="1"/>
  <c r="S762" i="1" a="1"/>
  <c r="S762" i="1" s="1"/>
  <c r="C744" i="11" s="1"/>
  <c r="N762" i="1" a="1"/>
  <c r="N762" i="1" s="1"/>
  <c r="M762" i="1" a="1"/>
  <c r="M762" i="1" s="1"/>
  <c r="BD761" i="1" a="1"/>
  <c r="BD761" i="1" s="1"/>
  <c r="BC761" i="1" a="1"/>
  <c r="BC761" i="1" s="1"/>
  <c r="T761" i="1" a="1"/>
  <c r="T761" i="1" s="1"/>
  <c r="S761" i="1" a="1"/>
  <c r="S761" i="1" s="1"/>
  <c r="N761" i="1" a="1"/>
  <c r="N761" i="1" s="1"/>
  <c r="M761" i="1" a="1"/>
  <c r="M761" i="1" s="1"/>
  <c r="K739" i="12" s="1"/>
  <c r="BD760" i="1" a="1"/>
  <c r="BD760" i="1" s="1"/>
  <c r="BC760" i="1" a="1"/>
  <c r="BC760" i="1" s="1"/>
  <c r="T760" i="1" a="1"/>
  <c r="T760" i="1" s="1"/>
  <c r="S760" i="1" a="1"/>
  <c r="S760" i="1"/>
  <c r="N760" i="1" a="1"/>
  <c r="N760" i="1" s="1"/>
  <c r="M760" i="1" a="1"/>
  <c r="M760" i="1"/>
  <c r="BD759" i="1" a="1"/>
  <c r="BD759" i="1" s="1"/>
  <c r="BC759" i="1" a="1"/>
  <c r="BC759" i="1" s="1"/>
  <c r="T759" i="1" a="1"/>
  <c r="T759" i="1" s="1"/>
  <c r="S759" i="1" a="1"/>
  <c r="S759" i="1" s="1"/>
  <c r="N759" i="1" a="1"/>
  <c r="N759" i="1" s="1"/>
  <c r="M759" i="1" a="1"/>
  <c r="M759" i="1" s="1"/>
  <c r="BD758" i="1" a="1"/>
  <c r="BD758" i="1" s="1"/>
  <c r="BC758" i="1" a="1"/>
  <c r="BC758" i="1" s="1"/>
  <c r="T758" i="1" a="1"/>
  <c r="T758" i="1" s="1"/>
  <c r="S758" i="1" a="1"/>
  <c r="S758" i="1" s="1"/>
  <c r="N758" i="1" a="1"/>
  <c r="N758" i="1" s="1"/>
  <c r="M758" i="1" a="1"/>
  <c r="M758" i="1" s="1"/>
  <c r="BD757" i="1" a="1"/>
  <c r="BD757" i="1"/>
  <c r="BC757" i="1" a="1"/>
  <c r="BC757" i="1" s="1"/>
  <c r="T757" i="1" a="1"/>
  <c r="T757" i="1" s="1"/>
  <c r="S757" i="1" a="1"/>
  <c r="S757" i="1" s="1"/>
  <c r="N757" i="1" a="1"/>
  <c r="N757" i="1" s="1"/>
  <c r="M757" i="1" a="1"/>
  <c r="M757" i="1" s="1"/>
  <c r="BD756" i="1" a="1"/>
  <c r="BD756" i="1" s="1"/>
  <c r="BC756" i="1" a="1"/>
  <c r="BC756" i="1" s="1"/>
  <c r="T756" i="1" a="1"/>
  <c r="T756" i="1" s="1"/>
  <c r="S756" i="1" a="1"/>
  <c r="S756" i="1" s="1"/>
  <c r="D734" i="12" s="1"/>
  <c r="N756" i="1" a="1"/>
  <c r="N756" i="1" s="1"/>
  <c r="M756" i="1" a="1"/>
  <c r="M756" i="1" s="1"/>
  <c r="BD755" i="1" a="1"/>
  <c r="BD755" i="1" s="1"/>
  <c r="BC755" i="1" a="1"/>
  <c r="BC755" i="1" s="1"/>
  <c r="T755" i="1" a="1"/>
  <c r="T755" i="1" s="1"/>
  <c r="S755" i="1" a="1"/>
  <c r="S755" i="1" s="1"/>
  <c r="N755" i="1" a="1"/>
  <c r="N755" i="1" s="1"/>
  <c r="M755" i="1" a="1"/>
  <c r="M755" i="1" s="1"/>
  <c r="BD754" i="1" a="1"/>
  <c r="BD754" i="1" s="1"/>
  <c r="BC754" i="1" a="1"/>
  <c r="BC754" i="1" s="1"/>
  <c r="T754" i="1" a="1"/>
  <c r="T754" i="1" s="1"/>
  <c r="S754" i="1" a="1"/>
  <c r="S754" i="1" s="1"/>
  <c r="N754" i="1" a="1"/>
  <c r="N754" i="1" s="1"/>
  <c r="M754" i="1" a="1"/>
  <c r="M754" i="1" s="1"/>
  <c r="BD753" i="1" a="1"/>
  <c r="BD753" i="1" s="1"/>
  <c r="BC753" i="1" a="1"/>
  <c r="BC753" i="1" s="1"/>
  <c r="T753" i="1" a="1"/>
  <c r="T753" i="1" s="1"/>
  <c r="S753" i="1" a="1"/>
  <c r="S753" i="1" s="1"/>
  <c r="C735" i="11" s="1"/>
  <c r="N753" i="1" a="1"/>
  <c r="N753" i="1" s="1"/>
  <c r="M753" i="1" a="1"/>
  <c r="M753" i="1" s="1"/>
  <c r="G735" i="11" s="1"/>
  <c r="BD752" i="1" a="1"/>
  <c r="BD752" i="1" s="1"/>
  <c r="BC752" i="1" a="1"/>
  <c r="BC752" i="1" s="1"/>
  <c r="T752" i="1" a="1"/>
  <c r="T752" i="1" s="1"/>
  <c r="S752" i="1" a="1"/>
  <c r="S752" i="1" s="1"/>
  <c r="N752" i="1" a="1"/>
  <c r="N752" i="1" s="1"/>
  <c r="M752" i="1" a="1"/>
  <c r="M752" i="1" s="1"/>
  <c r="BD751" i="1" a="1"/>
  <c r="BD751" i="1" s="1"/>
  <c r="BC751" i="1" a="1"/>
  <c r="BC751" i="1" s="1"/>
  <c r="T751" i="1" a="1"/>
  <c r="T751" i="1" s="1"/>
  <c r="S751" i="1" a="1"/>
  <c r="S751" i="1" s="1"/>
  <c r="N751" i="1" a="1"/>
  <c r="N751" i="1" s="1"/>
  <c r="M751" i="1" a="1"/>
  <c r="M751" i="1" s="1"/>
  <c r="BD750" i="1" a="1"/>
  <c r="BD750" i="1" s="1"/>
  <c r="BC750" i="1" a="1"/>
  <c r="BC750" i="1" s="1"/>
  <c r="T750" i="1" a="1"/>
  <c r="T750" i="1" s="1"/>
  <c r="S750" i="1" a="1"/>
  <c r="S750" i="1" s="1"/>
  <c r="N750" i="1" a="1"/>
  <c r="N750" i="1" s="1"/>
  <c r="M750" i="1" a="1"/>
  <c r="M750" i="1" s="1"/>
  <c r="BD749" i="1" a="1"/>
  <c r="BD749" i="1" s="1"/>
  <c r="BC749" i="1" a="1"/>
  <c r="BC749" i="1" s="1"/>
  <c r="T749" i="1" a="1"/>
  <c r="T749" i="1" s="1"/>
  <c r="E727" i="12" s="1"/>
  <c r="S749" i="1" a="1"/>
  <c r="S749" i="1" s="1"/>
  <c r="N749" i="1" a="1"/>
  <c r="N749" i="1" s="1"/>
  <c r="M749" i="1" a="1"/>
  <c r="M749" i="1" s="1"/>
  <c r="K727" i="12" s="1"/>
  <c r="BD748" i="1" a="1"/>
  <c r="BD748" i="1" s="1"/>
  <c r="BC748" i="1" a="1"/>
  <c r="BC748" i="1" s="1"/>
  <c r="T748" i="1" a="1"/>
  <c r="T748" i="1" s="1"/>
  <c r="S748" i="1" a="1"/>
  <c r="S748" i="1" s="1"/>
  <c r="N748" i="1" a="1"/>
  <c r="N748" i="1" s="1"/>
  <c r="M748" i="1" a="1"/>
  <c r="M748" i="1" s="1"/>
  <c r="BD747" i="1" a="1"/>
  <c r="BD747" i="1" s="1"/>
  <c r="BC747" i="1" a="1"/>
  <c r="BC747" i="1" s="1"/>
  <c r="T747" i="1" a="1"/>
  <c r="T747" i="1" s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 s="1"/>
  <c r="D728" i="11" s="1"/>
  <c r="S746" i="1" a="1"/>
  <c r="S746" i="1" s="1"/>
  <c r="C728" i="11" s="1"/>
  <c r="N746" i="1" a="1"/>
  <c r="N746" i="1" s="1"/>
  <c r="AN746" i="1" s="1"/>
  <c r="M746" i="1" a="1"/>
  <c r="M746" i="1" s="1"/>
  <c r="G728" i="11" s="1"/>
  <c r="BD745" i="1" a="1"/>
  <c r="BD745" i="1" s="1"/>
  <c r="BC745" i="1" a="1"/>
  <c r="BC745" i="1" s="1"/>
  <c r="T745" i="1" a="1"/>
  <c r="T745" i="1" s="1"/>
  <c r="D727" i="11" s="1"/>
  <c r="S745" i="1" a="1"/>
  <c r="S745" i="1" s="1"/>
  <c r="C727" i="11" s="1"/>
  <c r="N745" i="1" a="1"/>
  <c r="N745" i="1" s="1"/>
  <c r="AN745" i="1" s="1"/>
  <c r="M745" i="1" a="1"/>
  <c r="M745" i="1" s="1"/>
  <c r="G727" i="11" s="1"/>
  <c r="BD744" i="1" a="1"/>
  <c r="BD744" i="1" s="1"/>
  <c r="BC744" i="1" a="1"/>
  <c r="BC744" i="1" s="1"/>
  <c r="T744" i="1" a="1"/>
  <c r="T744" i="1" s="1"/>
  <c r="D726" i="11" s="1"/>
  <c r="S744" i="1" a="1"/>
  <c r="S744" i="1" s="1"/>
  <c r="C726" i="11" s="1"/>
  <c r="N744" i="1" a="1"/>
  <c r="N744" i="1" s="1"/>
  <c r="AN744" i="1" s="1"/>
  <c r="M744" i="1" a="1"/>
  <c r="M744" i="1" s="1"/>
  <c r="G726" i="11" s="1"/>
  <c r="BD743" i="1" a="1"/>
  <c r="BD743" i="1" s="1"/>
  <c r="BC743" i="1" a="1"/>
  <c r="BC743" i="1" s="1"/>
  <c r="T743" i="1" a="1"/>
  <c r="T743" i="1" s="1"/>
  <c r="D725" i="11" s="1"/>
  <c r="S743" i="1" a="1"/>
  <c r="S743" i="1" s="1"/>
  <c r="C725" i="11" s="1"/>
  <c r="N743" i="1" a="1"/>
  <c r="N743" i="1" s="1"/>
  <c r="AN743" i="1" s="1"/>
  <c r="M743" i="1" a="1"/>
  <c r="M743" i="1" s="1"/>
  <c r="BD742" i="1" a="1"/>
  <c r="BD742" i="1" s="1"/>
  <c r="BC742" i="1" a="1"/>
  <c r="BC742" i="1" s="1"/>
  <c r="T742" i="1" a="1"/>
  <c r="T742" i="1" s="1"/>
  <c r="D724" i="11" s="1"/>
  <c r="S742" i="1" a="1"/>
  <c r="S742" i="1" s="1"/>
  <c r="C724" i="11" s="1"/>
  <c r="N742" i="1" a="1"/>
  <c r="N742" i="1" s="1"/>
  <c r="AN742" i="1" s="1"/>
  <c r="M742" i="1" a="1"/>
  <c r="M742" i="1" s="1"/>
  <c r="G724" i="11" s="1"/>
  <c r="BD741" i="1" a="1"/>
  <c r="BD741" i="1" s="1"/>
  <c r="BC741" i="1" a="1"/>
  <c r="BC741" i="1" s="1"/>
  <c r="T741" i="1" a="1"/>
  <c r="T741" i="1" s="1"/>
  <c r="D723" i="11" s="1"/>
  <c r="S741" i="1" a="1"/>
  <c r="S741" i="1" s="1"/>
  <c r="C723" i="11" s="1"/>
  <c r="N741" i="1" a="1"/>
  <c r="N741" i="1" s="1"/>
  <c r="AN741" i="1" s="1"/>
  <c r="M741" i="1" a="1"/>
  <c r="M741" i="1" s="1"/>
  <c r="G723" i="11" s="1"/>
  <c r="BD740" i="1" a="1"/>
  <c r="BD740" i="1" s="1"/>
  <c r="BC740" i="1" a="1"/>
  <c r="BC740" i="1" s="1"/>
  <c r="T740" i="1" a="1"/>
  <c r="T740" i="1" s="1"/>
  <c r="D722" i="11" s="1"/>
  <c r="S740" i="1" a="1"/>
  <c r="S740" i="1" s="1"/>
  <c r="C722" i="11" s="1"/>
  <c r="N740" i="1" a="1"/>
  <c r="N740" i="1" s="1"/>
  <c r="AN740" i="1" s="1"/>
  <c r="M740" i="1" a="1"/>
  <c r="M740" i="1" s="1"/>
  <c r="G722" i="11" s="1"/>
  <c r="BD739" i="1" a="1"/>
  <c r="BD739" i="1" s="1"/>
  <c r="BC739" i="1" a="1"/>
  <c r="BC739" i="1" s="1"/>
  <c r="T739" i="1" a="1"/>
  <c r="T739" i="1" s="1"/>
  <c r="D721" i="11" s="1"/>
  <c r="S739" i="1" a="1"/>
  <c r="S739" i="1" s="1"/>
  <c r="C721" i="11" s="1"/>
  <c r="N739" i="1" a="1"/>
  <c r="N739" i="1" s="1"/>
  <c r="AN739" i="1" s="1"/>
  <c r="M739" i="1" a="1"/>
  <c r="M739" i="1" s="1"/>
  <c r="G721" i="11" s="1"/>
  <c r="BD738" i="1" a="1"/>
  <c r="BD738" i="1" s="1"/>
  <c r="BC738" i="1" a="1"/>
  <c r="BC738" i="1" s="1"/>
  <c r="T738" i="1" a="1"/>
  <c r="T738" i="1" s="1"/>
  <c r="D720" i="11" s="1"/>
  <c r="S738" i="1" a="1"/>
  <c r="S738" i="1" s="1"/>
  <c r="C720" i="11" s="1"/>
  <c r="N738" i="1" a="1"/>
  <c r="N738" i="1" s="1"/>
  <c r="AN738" i="1" s="1"/>
  <c r="M738" i="1" a="1"/>
  <c r="M738" i="1" s="1"/>
  <c r="G720" i="11" s="1"/>
  <c r="BD737" i="1" a="1"/>
  <c r="BD737" i="1" s="1"/>
  <c r="BC737" i="1" a="1"/>
  <c r="BC737" i="1" s="1"/>
  <c r="T737" i="1" a="1"/>
  <c r="T737" i="1" s="1"/>
  <c r="D719" i="11" s="1"/>
  <c r="S737" i="1" a="1"/>
  <c r="S737" i="1" s="1"/>
  <c r="C719" i="11" s="1"/>
  <c r="N737" i="1" a="1"/>
  <c r="N737" i="1" s="1"/>
  <c r="AN737" i="1" s="1"/>
  <c r="M737" i="1" a="1"/>
  <c r="M737" i="1" s="1"/>
  <c r="G719" i="11" s="1"/>
  <c r="BD736" i="1" a="1"/>
  <c r="BD736" i="1" s="1"/>
  <c r="BC736" i="1" a="1"/>
  <c r="BC736" i="1" s="1"/>
  <c r="T736" i="1" a="1"/>
  <c r="T736" i="1" s="1"/>
  <c r="D718" i="11" s="1"/>
  <c r="S736" i="1" a="1"/>
  <c r="S736" i="1" s="1"/>
  <c r="C718" i="11" s="1"/>
  <c r="N736" i="1" a="1"/>
  <c r="N736" i="1" s="1"/>
  <c r="AN736" i="1" s="1"/>
  <c r="M736" i="1" a="1"/>
  <c r="M736" i="1" s="1"/>
  <c r="F733" i="13" s="1"/>
  <c r="BD735" i="1" a="1"/>
  <c r="BD735" i="1" s="1"/>
  <c r="BC735" i="1" a="1"/>
  <c r="BC735" i="1" s="1"/>
  <c r="T735" i="1" a="1"/>
  <c r="T735" i="1" s="1"/>
  <c r="D717" i="11" s="1"/>
  <c r="S735" i="1" a="1"/>
  <c r="S735" i="1" s="1"/>
  <c r="C717" i="11" s="1"/>
  <c r="N735" i="1" a="1"/>
  <c r="N735" i="1" s="1"/>
  <c r="AN735" i="1" s="1"/>
  <c r="M735" i="1" a="1"/>
  <c r="M735" i="1" s="1"/>
  <c r="F732" i="13" s="1"/>
  <c r="BD734" i="1" a="1"/>
  <c r="BD734" i="1" s="1"/>
  <c r="BC734" i="1" a="1"/>
  <c r="BC734" i="1" s="1"/>
  <c r="T734" i="1" a="1"/>
  <c r="T734" i="1" s="1"/>
  <c r="D716" i="11" s="1"/>
  <c r="S734" i="1" a="1"/>
  <c r="S734" i="1" s="1"/>
  <c r="C716" i="11" s="1"/>
  <c r="N734" i="1" a="1"/>
  <c r="N734" i="1" s="1"/>
  <c r="AN734" i="1" s="1"/>
  <c r="M734" i="1" a="1"/>
  <c r="M734" i="1" s="1"/>
  <c r="G716" i="11" s="1"/>
  <c r="BD733" i="1" a="1"/>
  <c r="BD733" i="1" s="1"/>
  <c r="BC733" i="1" a="1"/>
  <c r="BC733" i="1" s="1"/>
  <c r="T733" i="1" a="1"/>
  <c r="T733" i="1" s="1"/>
  <c r="D715" i="11" s="1"/>
  <c r="S733" i="1" a="1"/>
  <c r="S733" i="1" s="1"/>
  <c r="C715" i="11" s="1"/>
  <c r="N733" i="1" a="1"/>
  <c r="N733" i="1" s="1"/>
  <c r="AN733" i="1" s="1"/>
  <c r="M733" i="1" a="1"/>
  <c r="M733" i="1" s="1"/>
  <c r="G715" i="11" s="1"/>
  <c r="BD732" i="1" a="1"/>
  <c r="BD732" i="1" s="1"/>
  <c r="BC732" i="1" a="1"/>
  <c r="BC732" i="1" s="1"/>
  <c r="T732" i="1" a="1"/>
  <c r="T732" i="1" s="1"/>
  <c r="D714" i="11" s="1"/>
  <c r="S732" i="1" a="1"/>
  <c r="S732" i="1" s="1"/>
  <c r="C714" i="11" s="1"/>
  <c r="N732" i="1" a="1"/>
  <c r="N732" i="1" s="1"/>
  <c r="AN732" i="1" s="1"/>
  <c r="M732" i="1" a="1"/>
  <c r="M732" i="1" s="1"/>
  <c r="G714" i="11" s="1"/>
  <c r="BD731" i="1" a="1"/>
  <c r="BD731" i="1" s="1"/>
  <c r="BC731" i="1" a="1"/>
  <c r="BC731" i="1" s="1"/>
  <c r="T731" i="1" a="1"/>
  <c r="T731" i="1" s="1"/>
  <c r="S731" i="1" a="1"/>
  <c r="S731" i="1" s="1"/>
  <c r="C713" i="11" s="1"/>
  <c r="N731" i="1" a="1"/>
  <c r="N731" i="1" s="1"/>
  <c r="AN731" i="1" s="1"/>
  <c r="M731" i="1" a="1"/>
  <c r="M731" i="1" s="1"/>
  <c r="G713" i="11" s="1"/>
  <c r="BD730" i="1" a="1"/>
  <c r="BD730" i="1" s="1"/>
  <c r="BC730" i="1" a="1"/>
  <c r="BC730" i="1" s="1"/>
  <c r="T730" i="1" a="1"/>
  <c r="T730" i="1" s="1"/>
  <c r="D712" i="11" s="1"/>
  <c r="S730" i="1" a="1"/>
  <c r="S730" i="1" s="1"/>
  <c r="C712" i="11" s="1"/>
  <c r="N730" i="1" a="1"/>
  <c r="N730" i="1" s="1"/>
  <c r="AN730" i="1" s="1"/>
  <c r="M730" i="1" a="1"/>
  <c r="M730" i="1" s="1"/>
  <c r="G712" i="11" s="1"/>
  <c r="BD729" i="1" a="1"/>
  <c r="BD729" i="1" s="1"/>
  <c r="BC729" i="1" a="1"/>
  <c r="BC729" i="1" s="1"/>
  <c r="T729" i="1" a="1"/>
  <c r="T729" i="1" s="1"/>
  <c r="S729" i="1" a="1"/>
  <c r="S729" i="1" s="1"/>
  <c r="C711" i="11" s="1"/>
  <c r="N729" i="1" a="1"/>
  <c r="N729" i="1" s="1"/>
  <c r="AN729" i="1" s="1"/>
  <c r="M729" i="1" a="1"/>
  <c r="M729" i="1" s="1"/>
  <c r="BD728" i="1" a="1"/>
  <c r="BD728" i="1" s="1"/>
  <c r="BC728" i="1" a="1"/>
  <c r="BC728" i="1" s="1"/>
  <c r="T728" i="1" a="1"/>
  <c r="T728" i="1" s="1"/>
  <c r="S728" i="1" a="1"/>
  <c r="S728" i="1" s="1"/>
  <c r="C710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09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E724" i="12" s="1"/>
  <c r="S726" i="1" a="1"/>
  <c r="S726" i="1" s="1"/>
  <c r="N726" i="1" a="1"/>
  <c r="N726" i="1" s="1"/>
  <c r="M726" i="1" a="1"/>
  <c r="M726" i="1" s="1"/>
  <c r="F723" i="13" s="1"/>
  <c r="BD725" i="1" a="1"/>
  <c r="BD725" i="1" s="1"/>
  <c r="BC725" i="1" a="1"/>
  <c r="BC725" i="1" s="1"/>
  <c r="T725" i="1" a="1"/>
  <c r="T725" i="1" s="1"/>
  <c r="E723" i="12" s="1"/>
  <c r="S725" i="1" a="1"/>
  <c r="S725" i="1" s="1"/>
  <c r="N725" i="1" a="1"/>
  <c r="N725" i="1" s="1"/>
  <c r="M725" i="1" a="1"/>
  <c r="M725" i="1" s="1"/>
  <c r="F722" i="13" s="1"/>
  <c r="BD724" i="1" a="1"/>
  <c r="BD724" i="1" s="1"/>
  <c r="BC724" i="1" a="1"/>
  <c r="BC724" i="1" s="1"/>
  <c r="T724" i="1" a="1"/>
  <c r="T724" i="1" s="1"/>
  <c r="E722" i="12" s="1"/>
  <c r="S724" i="1" a="1"/>
  <c r="S724" i="1" s="1"/>
  <c r="N724" i="1" a="1"/>
  <c r="N724" i="1" s="1"/>
  <c r="M724" i="1" a="1"/>
  <c r="M724" i="1" s="1"/>
  <c r="F721" i="13" s="1"/>
  <c r="BD723" i="1" a="1"/>
  <c r="BD723" i="1" s="1"/>
  <c r="BC723" i="1" a="1"/>
  <c r="BC723" i="1" s="1"/>
  <c r="T723" i="1" a="1"/>
  <c r="T723" i="1" s="1"/>
  <c r="E721" i="12" s="1"/>
  <c r="S723" i="1" a="1"/>
  <c r="S723" i="1" s="1"/>
  <c r="N723" i="1" a="1"/>
  <c r="N723" i="1" s="1"/>
  <c r="M723" i="1" a="1"/>
  <c r="M723" i="1" s="1"/>
  <c r="F720" i="13" s="1"/>
  <c r="BD722" i="1" a="1"/>
  <c r="BD722" i="1" s="1"/>
  <c r="BC722" i="1" a="1"/>
  <c r="BC722" i="1" s="1"/>
  <c r="T722" i="1" a="1"/>
  <c r="T722" i="1" s="1"/>
  <c r="E720" i="12" s="1"/>
  <c r="S722" i="1" a="1"/>
  <c r="S722" i="1" s="1"/>
  <c r="N722" i="1" a="1"/>
  <c r="N722" i="1" s="1"/>
  <c r="M722" i="1" a="1"/>
  <c r="M722" i="1" s="1"/>
  <c r="F719" i="13" s="1"/>
  <c r="BD721" i="1" a="1"/>
  <c r="BD721" i="1" s="1"/>
  <c r="BC721" i="1" a="1"/>
  <c r="BC721" i="1" s="1"/>
  <c r="T721" i="1" a="1"/>
  <c r="T721" i="1" s="1"/>
  <c r="E719" i="12" s="1"/>
  <c r="S721" i="1" a="1"/>
  <c r="S721" i="1" s="1"/>
  <c r="N721" i="1" a="1"/>
  <c r="N721" i="1" s="1"/>
  <c r="M721" i="1" a="1"/>
  <c r="M721" i="1" s="1"/>
  <c r="F718" i="13" s="1"/>
  <c r="BD720" i="1" a="1"/>
  <c r="BD720" i="1" s="1"/>
  <c r="BC720" i="1" a="1"/>
  <c r="BC720" i="1" s="1"/>
  <c r="T720" i="1" a="1"/>
  <c r="T720" i="1" s="1"/>
  <c r="E718" i="12" s="1"/>
  <c r="S720" i="1" a="1"/>
  <c r="S720" i="1" s="1"/>
  <c r="N720" i="1" a="1"/>
  <c r="N720" i="1" s="1"/>
  <c r="M720" i="1" a="1"/>
  <c r="M720" i="1" s="1"/>
  <c r="F717" i="13" s="1"/>
  <c r="BD719" i="1" a="1"/>
  <c r="BD719" i="1" s="1"/>
  <c r="BC719" i="1" a="1"/>
  <c r="BC719" i="1" s="1"/>
  <c r="T719" i="1" a="1"/>
  <c r="T719" i="1" s="1"/>
  <c r="E717" i="12" s="1"/>
  <c r="S719" i="1" a="1"/>
  <c r="S719" i="1" s="1"/>
  <c r="N719" i="1" a="1"/>
  <c r="N719" i="1" s="1"/>
  <c r="M719" i="1" a="1"/>
  <c r="M719" i="1" s="1"/>
  <c r="F716" i="13" s="1"/>
  <c r="BD718" i="1" a="1"/>
  <c r="BD718" i="1" s="1"/>
  <c r="BC718" i="1" a="1"/>
  <c r="BC718" i="1" s="1"/>
  <c r="T718" i="1" a="1"/>
  <c r="T718" i="1" s="1"/>
  <c r="E716" i="12" s="1"/>
  <c r="S718" i="1" a="1"/>
  <c r="S718" i="1" s="1"/>
  <c r="N718" i="1" a="1"/>
  <c r="N718" i="1" s="1"/>
  <c r="M718" i="1" a="1"/>
  <c r="M718" i="1" s="1"/>
  <c r="F715" i="13" s="1"/>
  <c r="BD717" i="1" a="1"/>
  <c r="BD717" i="1" s="1"/>
  <c r="BC717" i="1" a="1"/>
  <c r="BC717" i="1" s="1"/>
  <c r="T717" i="1" a="1"/>
  <c r="T717" i="1" s="1"/>
  <c r="E715" i="12" s="1"/>
  <c r="S717" i="1" a="1"/>
  <c r="S717" i="1" s="1"/>
  <c r="N717" i="1" a="1"/>
  <c r="N717" i="1" s="1"/>
  <c r="M717" i="1" a="1"/>
  <c r="M717" i="1" s="1"/>
  <c r="F714" i="13" s="1"/>
  <c r="BD716" i="1" a="1"/>
  <c r="BD716" i="1" s="1"/>
  <c r="BC716" i="1" a="1"/>
  <c r="BC716" i="1" s="1"/>
  <c r="T716" i="1" a="1"/>
  <c r="T716" i="1" s="1"/>
  <c r="E714" i="12" s="1"/>
  <c r="S716" i="1" a="1"/>
  <c r="S716" i="1" s="1"/>
  <c r="N716" i="1" a="1"/>
  <c r="N716" i="1" s="1"/>
  <c r="M716" i="1" a="1"/>
  <c r="M716" i="1" s="1"/>
  <c r="F713" i="13" s="1"/>
  <c r="BD715" i="1" a="1"/>
  <c r="BD715" i="1" s="1"/>
  <c r="BC715" i="1" a="1"/>
  <c r="BC715" i="1" s="1"/>
  <c r="T715" i="1" a="1"/>
  <c r="T715" i="1" s="1"/>
  <c r="E713" i="12" s="1"/>
  <c r="S715" i="1" a="1"/>
  <c r="S715" i="1" s="1"/>
  <c r="N715" i="1" a="1"/>
  <c r="N715" i="1" s="1"/>
  <c r="M715" i="1" a="1"/>
  <c r="M715" i="1" s="1"/>
  <c r="F712" i="13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M714" i="1" a="1"/>
  <c r="M714" i="1" s="1"/>
  <c r="F711" i="13" s="1"/>
  <c r="BD713" i="1" a="1"/>
  <c r="BD713" i="1" s="1"/>
  <c r="BC713" i="1" a="1"/>
  <c r="BC713" i="1" s="1"/>
  <c r="T713" i="1" a="1"/>
  <c r="T713" i="1" s="1"/>
  <c r="E711" i="12" s="1"/>
  <c r="S713" i="1" a="1"/>
  <c r="S713" i="1" s="1"/>
  <c r="N713" i="1" a="1"/>
  <c r="N713" i="1" s="1"/>
  <c r="M713" i="1" a="1"/>
  <c r="M713" i="1" s="1"/>
  <c r="F710" i="13" s="1"/>
  <c r="BD712" i="1" a="1"/>
  <c r="BD712" i="1" s="1"/>
  <c r="BC712" i="1" a="1"/>
  <c r="BC712" i="1" s="1"/>
  <c r="T712" i="1" a="1"/>
  <c r="T712" i="1" s="1"/>
  <c r="S712" i="1" a="1"/>
  <c r="S712" i="1" s="1"/>
  <c r="N712" i="1" a="1"/>
  <c r="N712" i="1" s="1"/>
  <c r="M712" i="1" a="1"/>
  <c r="M712" i="1" s="1"/>
  <c r="F709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8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7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6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5" i="13" s="1"/>
  <c r="BD707" i="1" a="1"/>
  <c r="BD707" i="1" s="1"/>
  <c r="BC707" i="1" a="1"/>
  <c r="BC707" i="1" s="1"/>
  <c r="T707" i="1" a="1"/>
  <c r="T707" i="1" s="1"/>
  <c r="S707" i="1" a="1"/>
  <c r="S707" i="1" s="1"/>
  <c r="D705" i="12" s="1"/>
  <c r="N707" i="1" a="1"/>
  <c r="N707" i="1" s="1"/>
  <c r="M707" i="1" a="1"/>
  <c r="M707" i="1" s="1"/>
  <c r="F704" i="13" s="1"/>
  <c r="BD706" i="1" a="1"/>
  <c r="BD706" i="1" s="1"/>
  <c r="BC706" i="1" a="1"/>
  <c r="BC706" i="1" s="1"/>
  <c r="T706" i="1" a="1"/>
  <c r="T706" i="1" s="1"/>
  <c r="S706" i="1" a="1"/>
  <c r="S706" i="1" s="1"/>
  <c r="D704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3" i="12" s="1"/>
  <c r="N705" i="1" a="1"/>
  <c r="N705" i="1" s="1"/>
  <c r="M705" i="1" a="1"/>
  <c r="M705" i="1" s="1"/>
  <c r="F702" i="13" s="1"/>
  <c r="BD704" i="1" a="1"/>
  <c r="BD704" i="1" s="1"/>
  <c r="BC704" i="1" a="1"/>
  <c r="BC704" i="1" s="1"/>
  <c r="T704" i="1" a="1"/>
  <c r="T704" i="1" s="1"/>
  <c r="S704" i="1" a="1"/>
  <c r="S704" i="1" s="1"/>
  <c r="D702" i="12" s="1"/>
  <c r="N704" i="1" a="1"/>
  <c r="N704" i="1" s="1"/>
  <c r="M704" i="1" a="1"/>
  <c r="M704" i="1" s="1"/>
  <c r="F701" i="13" s="1"/>
  <c r="BD703" i="1" a="1"/>
  <c r="BD703" i="1" s="1"/>
  <c r="BC703" i="1" a="1"/>
  <c r="BC703" i="1" s="1"/>
  <c r="T703" i="1" a="1"/>
  <c r="T703" i="1" s="1"/>
  <c r="S703" i="1" a="1"/>
  <c r="S703" i="1" s="1"/>
  <c r="D701" i="12" s="1"/>
  <c r="N703" i="1" a="1"/>
  <c r="N703" i="1" s="1"/>
  <c r="M703" i="1" a="1"/>
  <c r="M703" i="1" s="1"/>
  <c r="F700" i="13" s="1"/>
  <c r="BD702" i="1" a="1"/>
  <c r="BD702" i="1" s="1"/>
  <c r="BC702" i="1" a="1"/>
  <c r="BC702" i="1" s="1"/>
  <c r="T702" i="1" a="1"/>
  <c r="T702" i="1" s="1"/>
  <c r="S702" i="1" a="1"/>
  <c r="S702" i="1" s="1"/>
  <c r="D700" i="12" s="1"/>
  <c r="N702" i="1" a="1"/>
  <c r="N702" i="1" s="1"/>
  <c r="M702" i="1" a="1"/>
  <c r="M702" i="1" s="1"/>
  <c r="F699" i="13" s="1"/>
  <c r="BD701" i="1" a="1"/>
  <c r="BD701" i="1" s="1"/>
  <c r="BC701" i="1" a="1"/>
  <c r="BC701" i="1" s="1"/>
  <c r="T701" i="1" a="1"/>
  <c r="T701" i="1" s="1"/>
  <c r="S701" i="1" a="1"/>
  <c r="S701" i="1" s="1"/>
  <c r="D699" i="12" s="1"/>
  <c r="N701" i="1" a="1"/>
  <c r="N701" i="1" s="1"/>
  <c r="M701" i="1" a="1"/>
  <c r="M701" i="1" s="1"/>
  <c r="F698" i="13" s="1"/>
  <c r="BD700" i="1" a="1"/>
  <c r="BD700" i="1" s="1"/>
  <c r="BC700" i="1" a="1"/>
  <c r="BC700" i="1" s="1"/>
  <c r="T700" i="1" a="1"/>
  <c r="T700" i="1" s="1"/>
  <c r="S700" i="1" a="1"/>
  <c r="S700" i="1" s="1"/>
  <c r="D698" i="12" s="1"/>
  <c r="N700" i="1" a="1"/>
  <c r="N700" i="1" s="1"/>
  <c r="M700" i="1" a="1"/>
  <c r="M700" i="1" s="1"/>
  <c r="F697" i="13" s="1"/>
  <c r="BD699" i="1" a="1"/>
  <c r="BD699" i="1" s="1"/>
  <c r="BC699" i="1" a="1"/>
  <c r="BC699" i="1" s="1"/>
  <c r="T699" i="1" a="1"/>
  <c r="T699" i="1" s="1"/>
  <c r="S699" i="1" a="1"/>
  <c r="S699" i="1" s="1"/>
  <c r="N699" i="1" a="1"/>
  <c r="N699" i="1" s="1"/>
  <c r="M699" i="1" a="1"/>
  <c r="M699" i="1" s="1"/>
  <c r="F696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5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4" i="13" s="1"/>
  <c r="BD696" i="1" a="1"/>
  <c r="BD696" i="1" s="1"/>
  <c r="BC696" i="1" a="1"/>
  <c r="BC696" i="1" s="1"/>
  <c r="T696" i="1" a="1"/>
  <c r="T696" i="1" s="1"/>
  <c r="E694" i="12" s="1"/>
  <c r="S696" i="1" a="1"/>
  <c r="S696" i="1" s="1"/>
  <c r="N696" i="1" a="1"/>
  <c r="N696" i="1" s="1"/>
  <c r="M696" i="1" a="1"/>
  <c r="M696" i="1" s="1"/>
  <c r="F693" i="13" s="1"/>
  <c r="BD695" i="1" a="1"/>
  <c r="BD695" i="1" s="1"/>
  <c r="BC695" i="1" a="1"/>
  <c r="BC695" i="1" s="1"/>
  <c r="T695" i="1" a="1"/>
  <c r="T695" i="1" s="1"/>
  <c r="E693" i="12" s="1"/>
  <c r="S695" i="1" a="1"/>
  <c r="S695" i="1" s="1"/>
  <c r="N695" i="1" a="1"/>
  <c r="N695" i="1" s="1"/>
  <c r="M695" i="1" a="1"/>
  <c r="M695" i="1" s="1"/>
  <c r="F692" i="13" s="1"/>
  <c r="BD694" i="1" a="1"/>
  <c r="BD694" i="1" s="1"/>
  <c r="BC694" i="1" a="1"/>
  <c r="BC694" i="1" s="1"/>
  <c r="T694" i="1" a="1"/>
  <c r="T694" i="1" s="1"/>
  <c r="E692" i="12" s="1"/>
  <c r="S694" i="1" a="1"/>
  <c r="S694" i="1" s="1"/>
  <c r="N694" i="1" a="1"/>
  <c r="N694" i="1" s="1"/>
  <c r="M694" i="1" a="1"/>
  <c r="M694" i="1" s="1"/>
  <c r="F691" i="13" s="1"/>
  <c r="BD693" i="1" a="1"/>
  <c r="BD693" i="1" s="1"/>
  <c r="BC693" i="1" a="1"/>
  <c r="BC693" i="1" s="1"/>
  <c r="T693" i="1" a="1"/>
  <c r="T693" i="1" s="1"/>
  <c r="E691" i="12" s="1"/>
  <c r="S693" i="1" a="1"/>
  <c r="S693" i="1" s="1"/>
  <c r="N693" i="1" a="1"/>
  <c r="N693" i="1" s="1"/>
  <c r="M693" i="1" a="1"/>
  <c r="M693" i="1" s="1"/>
  <c r="F690" i="13" s="1"/>
  <c r="BD692" i="1" a="1"/>
  <c r="BD692" i="1" s="1"/>
  <c r="BC692" i="1" a="1"/>
  <c r="BC692" i="1" s="1"/>
  <c r="T692" i="1" a="1"/>
  <c r="T692" i="1" s="1"/>
  <c r="E690" i="12" s="1"/>
  <c r="S692" i="1" a="1"/>
  <c r="S692" i="1" s="1"/>
  <c r="N692" i="1" a="1"/>
  <c r="N692" i="1" s="1"/>
  <c r="M692" i="1" a="1"/>
  <c r="M692" i="1" s="1"/>
  <c r="F689" i="13" s="1"/>
  <c r="BD691" i="1" a="1"/>
  <c r="BD691" i="1" s="1"/>
  <c r="BC691" i="1" a="1"/>
  <c r="BC691" i="1" s="1"/>
  <c r="T691" i="1" a="1"/>
  <c r="T691" i="1" s="1"/>
  <c r="E689" i="12" s="1"/>
  <c r="S691" i="1" a="1"/>
  <c r="S691" i="1" s="1"/>
  <c r="N691" i="1" a="1"/>
  <c r="N691" i="1" s="1"/>
  <c r="M691" i="1" a="1"/>
  <c r="M691" i="1" s="1"/>
  <c r="F688" i="13" s="1"/>
  <c r="BD690" i="1" a="1"/>
  <c r="BD690" i="1" s="1"/>
  <c r="BC690" i="1" a="1"/>
  <c r="BC690" i="1" s="1"/>
  <c r="T690" i="1" a="1"/>
  <c r="T690" i="1" s="1"/>
  <c r="E688" i="12" s="1"/>
  <c r="S690" i="1" a="1"/>
  <c r="S690" i="1" s="1"/>
  <c r="N690" i="1" a="1"/>
  <c r="N690" i="1" s="1"/>
  <c r="M690" i="1" a="1"/>
  <c r="M690" i="1" s="1"/>
  <c r="F687" i="13" s="1"/>
  <c r="BD689" i="1" a="1"/>
  <c r="BD689" i="1" s="1"/>
  <c r="BC689" i="1" a="1"/>
  <c r="BC689" i="1" s="1"/>
  <c r="T689" i="1" a="1"/>
  <c r="T689" i="1" s="1"/>
  <c r="E687" i="12" s="1"/>
  <c r="S689" i="1" a="1"/>
  <c r="S689" i="1" s="1"/>
  <c r="N689" i="1" a="1"/>
  <c r="N689" i="1" s="1"/>
  <c r="M689" i="1" a="1"/>
  <c r="M689" i="1" s="1"/>
  <c r="F686" i="13" s="1"/>
  <c r="BD688" i="1" a="1"/>
  <c r="BD688" i="1" s="1"/>
  <c r="BC688" i="1" a="1"/>
  <c r="BC688" i="1" s="1"/>
  <c r="T688" i="1" a="1"/>
  <c r="T688" i="1" s="1"/>
  <c r="S688" i="1" a="1"/>
  <c r="S688" i="1" s="1"/>
  <c r="D686" i="12" s="1"/>
  <c r="N688" i="1" a="1"/>
  <c r="N688" i="1" s="1"/>
  <c r="M688" i="1" a="1"/>
  <c r="M688" i="1" s="1"/>
  <c r="F685" i="13" s="1"/>
  <c r="BD687" i="1" a="1"/>
  <c r="BD687" i="1" s="1"/>
  <c r="BC687" i="1" a="1"/>
  <c r="BC687" i="1" s="1"/>
  <c r="T687" i="1" a="1"/>
  <c r="T687" i="1" s="1"/>
  <c r="S687" i="1" a="1"/>
  <c r="S687" i="1" s="1"/>
  <c r="D685" i="12" s="1"/>
  <c r="N687" i="1" a="1"/>
  <c r="N687" i="1" s="1"/>
  <c r="M687" i="1" a="1"/>
  <c r="M687" i="1" s="1"/>
  <c r="F684" i="13" s="1"/>
  <c r="BD686" i="1" a="1"/>
  <c r="BD686" i="1" s="1"/>
  <c r="BC686" i="1" a="1"/>
  <c r="BC686" i="1" s="1"/>
  <c r="T686" i="1" a="1"/>
  <c r="T686" i="1" s="1"/>
  <c r="S686" i="1" a="1"/>
  <c r="S686" i="1" s="1"/>
  <c r="N686" i="1" a="1"/>
  <c r="N686" i="1" s="1"/>
  <c r="M686" i="1" a="1"/>
  <c r="M686" i="1" s="1"/>
  <c r="F683" i="13" s="1"/>
  <c r="BD685" i="1" a="1"/>
  <c r="BD685" i="1" s="1"/>
  <c r="BC685" i="1" a="1"/>
  <c r="BC685" i="1" s="1"/>
  <c r="T685" i="1" a="1"/>
  <c r="T685" i="1" s="1"/>
  <c r="E683" i="12" s="1"/>
  <c r="S685" i="1" a="1"/>
  <c r="S685" i="1" s="1"/>
  <c r="N685" i="1" a="1"/>
  <c r="N685" i="1" s="1"/>
  <c r="M685" i="1" a="1"/>
  <c r="M685" i="1" s="1"/>
  <c r="F682" i="13" s="1"/>
  <c r="BD684" i="1" a="1"/>
  <c r="BD684" i="1" s="1"/>
  <c r="BC684" i="1" a="1"/>
  <c r="BC684" i="1" s="1"/>
  <c r="E682" i="12"/>
  <c r="D682" i="12"/>
  <c r="N684" i="1" a="1"/>
  <c r="N684" i="1" s="1"/>
  <c r="M684" i="1" a="1"/>
  <c r="M684" i="1" s="1"/>
  <c r="F681" i="13" s="1"/>
  <c r="BD683" i="1" a="1"/>
  <c r="BD683" i="1" s="1"/>
  <c r="BC683" i="1" a="1"/>
  <c r="BC683" i="1" s="1"/>
  <c r="D681" i="12"/>
  <c r="N683" i="1" a="1"/>
  <c r="N683" i="1" s="1"/>
  <c r="M683" i="1" a="1"/>
  <c r="M683" i="1" s="1"/>
  <c r="F680" i="13" s="1"/>
  <c r="BD682" i="1" a="1"/>
  <c r="BD682" i="1" s="1"/>
  <c r="BC682" i="1" a="1"/>
  <c r="BC682" i="1" s="1"/>
  <c r="E680" i="12"/>
  <c r="N682" i="1" a="1"/>
  <c r="N682" i="1" s="1"/>
  <c r="M682" i="1" a="1"/>
  <c r="M682" i="1" s="1"/>
  <c r="F679" i="13" s="1"/>
  <c r="BD681" i="1" a="1"/>
  <c r="BD681" i="1" s="1"/>
  <c r="BC681" i="1" a="1"/>
  <c r="BC681" i="1" s="1"/>
  <c r="E679" i="12"/>
  <c r="N681" i="1" a="1"/>
  <c r="N681" i="1" s="1"/>
  <c r="M681" i="1" a="1"/>
  <c r="M681" i="1" s="1"/>
  <c r="F678" i="13" s="1"/>
  <c r="BD680" i="1" a="1"/>
  <c r="BD680" i="1" s="1"/>
  <c r="BC680" i="1" a="1"/>
  <c r="BC680" i="1" s="1"/>
  <c r="M680" i="1" a="1"/>
  <c r="M680" i="1" s="1"/>
  <c r="BD679" i="1" a="1"/>
  <c r="BD679" i="1" s="1"/>
  <c r="BC679" i="1" a="1"/>
  <c r="BC679" i="1" s="1"/>
  <c r="D677" i="12"/>
  <c r="BD678" i="1" a="1"/>
  <c r="BD678" i="1" s="1"/>
  <c r="BC678" i="1" a="1"/>
  <c r="BC678" i="1" s="1"/>
  <c r="E676" i="12"/>
  <c r="F675" i="13"/>
  <c r="BD677" i="1" a="1"/>
  <c r="BD677" i="1" s="1"/>
  <c r="BC677" i="1" a="1"/>
  <c r="BC677" i="1" s="1"/>
  <c r="M677" i="1" a="1"/>
  <c r="M677" i="1" s="1"/>
  <c r="BD676" i="1" a="1"/>
  <c r="BD676" i="1" s="1"/>
  <c r="BC676" i="1" a="1"/>
  <c r="BC676" i="1" s="1"/>
  <c r="D674" i="12"/>
  <c r="BD675" i="1" a="1"/>
  <c r="BD675" i="1" s="1"/>
  <c r="BC675" i="1" a="1"/>
  <c r="BC675" i="1" s="1"/>
  <c r="E673" i="12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E670" i="12"/>
  <c r="M672" i="1" a="1"/>
  <c r="M672" i="1" s="1"/>
  <c r="F669" i="13" s="1"/>
  <c r="BD671" i="1" a="1"/>
  <c r="BD671" i="1" s="1"/>
  <c r="BC671" i="1" a="1"/>
  <c r="BC671" i="1" s="1"/>
  <c r="D669" i="12"/>
  <c r="N671" i="1" a="1"/>
  <c r="N671" i="1" s="1"/>
  <c r="M671" i="1" a="1"/>
  <c r="M671" i="1" s="1"/>
  <c r="BD670" i="1" a="1"/>
  <c r="BD670" i="1" s="1"/>
  <c r="BC670" i="1" a="1"/>
  <c r="BC670" i="1" s="1"/>
  <c r="N670" i="1" a="1"/>
  <c r="N670" i="1" s="1"/>
  <c r="M670" i="1" a="1"/>
  <c r="M670" i="1" s="1"/>
  <c r="BD669" i="1" a="1"/>
  <c r="BD669" i="1" s="1"/>
  <c r="BC669" i="1" a="1"/>
  <c r="BC669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M583" i="1" a="1"/>
  <c r="M583" i="1" s="1"/>
  <c r="F581" i="13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S255" i="12" s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T730" i="12"/>
  <c r="U730" i="12"/>
  <c r="A731" i="12"/>
  <c r="B731" i="12"/>
  <c r="C731" i="12"/>
  <c r="D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F732" i="12"/>
  <c r="G732" i="12"/>
  <c r="H732" i="12"/>
  <c r="I732" i="12"/>
  <c r="J732" i="12"/>
  <c r="M732" i="12"/>
  <c r="N732" i="12"/>
  <c r="O732" i="12"/>
  <c r="Q732" i="12"/>
  <c r="R732" i="12"/>
  <c r="T732" i="12"/>
  <c r="U732" i="12"/>
  <c r="A733" i="12"/>
  <c r="B733" i="12"/>
  <c r="C733" i="12"/>
  <c r="E733" i="12"/>
  <c r="F733" i="12"/>
  <c r="G733" i="12"/>
  <c r="H733" i="12"/>
  <c r="I733" i="12"/>
  <c r="J733" i="12"/>
  <c r="M733" i="12"/>
  <c r="N733" i="12"/>
  <c r="O733" i="12"/>
  <c r="Q733" i="12"/>
  <c r="R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T734" i="12"/>
  <c r="U734" i="12"/>
  <c r="A735" i="12"/>
  <c r="B735" i="12"/>
  <c r="C735" i="12"/>
  <c r="E735" i="12"/>
  <c r="F735" i="12"/>
  <c r="G735" i="12"/>
  <c r="H735" i="12"/>
  <c r="I735" i="12"/>
  <c r="J735" i="12"/>
  <c r="M735" i="12"/>
  <c r="N735" i="12"/>
  <c r="O735" i="12"/>
  <c r="Q735" i="12"/>
  <c r="R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T737" i="12"/>
  <c r="U737" i="12"/>
  <c r="A738" i="12"/>
  <c r="B738" i="12"/>
  <c r="C738" i="12"/>
  <c r="D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T739" i="12"/>
  <c r="U739" i="12"/>
  <c r="A740" i="12"/>
  <c r="B740" i="12"/>
  <c r="C740" i="12"/>
  <c r="D740" i="12"/>
  <c r="F740" i="12"/>
  <c r="G740" i="12"/>
  <c r="H740" i="12"/>
  <c r="I740" i="12"/>
  <c r="J740" i="12"/>
  <c r="M740" i="12"/>
  <c r="N740" i="12"/>
  <c r="O740" i="12"/>
  <c r="Q740" i="12"/>
  <c r="R740" i="12"/>
  <c r="T740" i="12"/>
  <c r="U740" i="12"/>
  <c r="A741" i="12"/>
  <c r="B741" i="12"/>
  <c r="C741" i="12"/>
  <c r="D741" i="12"/>
  <c r="F741" i="12"/>
  <c r="G741" i="12"/>
  <c r="H741" i="12"/>
  <c r="I741" i="12"/>
  <c r="J741" i="12"/>
  <c r="M741" i="12"/>
  <c r="N741" i="12"/>
  <c r="O741" i="12"/>
  <c r="Q741" i="12"/>
  <c r="R741" i="12"/>
  <c r="T741" i="12"/>
  <c r="U741" i="12"/>
  <c r="A742" i="12"/>
  <c r="B742" i="12"/>
  <c r="C742" i="12"/>
  <c r="D742" i="12"/>
  <c r="F742" i="12"/>
  <c r="G742" i="12"/>
  <c r="H742" i="12"/>
  <c r="I742" i="12"/>
  <c r="J742" i="12"/>
  <c r="M742" i="12"/>
  <c r="N742" i="12"/>
  <c r="O742" i="12"/>
  <c r="Q742" i="12"/>
  <c r="R742" i="12"/>
  <c r="T742" i="12"/>
  <c r="U742" i="12"/>
  <c r="A743" i="12"/>
  <c r="B743" i="12"/>
  <c r="C743" i="12"/>
  <c r="D743" i="12"/>
  <c r="F743" i="12"/>
  <c r="G743" i="12"/>
  <c r="H743" i="12"/>
  <c r="I743" i="12"/>
  <c r="J743" i="12"/>
  <c r="M743" i="12"/>
  <c r="N743" i="12"/>
  <c r="O743" i="12"/>
  <c r="Q743" i="12"/>
  <c r="R743" i="12"/>
  <c r="T743" i="12"/>
  <c r="U743" i="12"/>
  <c r="A744" i="12"/>
  <c r="B744" i="12"/>
  <c r="C744" i="12"/>
  <c r="D744" i="12"/>
  <c r="F744" i="12"/>
  <c r="G744" i="12"/>
  <c r="H744" i="12"/>
  <c r="I744" i="12"/>
  <c r="J744" i="12"/>
  <c r="M744" i="12"/>
  <c r="N744" i="12"/>
  <c r="O744" i="12"/>
  <c r="Q744" i="12"/>
  <c r="R744" i="12"/>
  <c r="T744" i="12"/>
  <c r="U744" i="12"/>
  <c r="A745" i="12"/>
  <c r="B745" i="12"/>
  <c r="C745" i="12"/>
  <c r="D745" i="12"/>
  <c r="F745" i="12"/>
  <c r="G745" i="12"/>
  <c r="H745" i="12"/>
  <c r="I745" i="12"/>
  <c r="J745" i="12"/>
  <c r="M745" i="12"/>
  <c r="N745" i="12"/>
  <c r="O745" i="12"/>
  <c r="Q745" i="12"/>
  <c r="R745" i="12"/>
  <c r="T745" i="12"/>
  <c r="U745" i="12"/>
  <c r="A746" i="12"/>
  <c r="B746" i="12"/>
  <c r="C746" i="12"/>
  <c r="D746" i="12"/>
  <c r="F746" i="12"/>
  <c r="G746" i="12"/>
  <c r="H746" i="12"/>
  <c r="I746" i="12"/>
  <c r="J746" i="12"/>
  <c r="M746" i="12"/>
  <c r="N746" i="12"/>
  <c r="O746" i="12"/>
  <c r="Q746" i="12"/>
  <c r="R746" i="12"/>
  <c r="T746" i="12"/>
  <c r="U746" i="12"/>
  <c r="A747" i="12"/>
  <c r="B747" i="12"/>
  <c r="C747" i="12"/>
  <c r="F747" i="12"/>
  <c r="G747" i="12"/>
  <c r="H747" i="12"/>
  <c r="I747" i="12"/>
  <c r="J747" i="12"/>
  <c r="K747" i="12"/>
  <c r="M747" i="12"/>
  <c r="N747" i="12"/>
  <c r="O747" i="12"/>
  <c r="Q747" i="12"/>
  <c r="R747" i="12"/>
  <c r="T747" i="12"/>
  <c r="U747" i="12"/>
  <c r="A748" i="12"/>
  <c r="B748" i="12"/>
  <c r="C748" i="12"/>
  <c r="E748" i="12"/>
  <c r="F748" i="12"/>
  <c r="G748" i="12"/>
  <c r="H748" i="12"/>
  <c r="I748" i="12"/>
  <c r="J748" i="12"/>
  <c r="K748" i="12"/>
  <c r="M748" i="12"/>
  <c r="N748" i="12"/>
  <c r="O748" i="12"/>
  <c r="Q748" i="12"/>
  <c r="R748" i="12"/>
  <c r="T748" i="12"/>
  <c r="U748" i="12"/>
  <c r="A749" i="12"/>
  <c r="B749" i="12"/>
  <c r="C749" i="12"/>
  <c r="E749" i="12"/>
  <c r="F749" i="12"/>
  <c r="G749" i="12"/>
  <c r="H749" i="12"/>
  <c r="I749" i="12"/>
  <c r="J749" i="12"/>
  <c r="K749" i="12"/>
  <c r="M749" i="12"/>
  <c r="N749" i="12"/>
  <c r="O749" i="12"/>
  <c r="Q749" i="12"/>
  <c r="R749" i="12"/>
  <c r="T749" i="12"/>
  <c r="U749" i="12"/>
  <c r="A750" i="12"/>
  <c r="B750" i="12"/>
  <c r="C750" i="12"/>
  <c r="F750" i="12"/>
  <c r="G750" i="12"/>
  <c r="H750" i="12"/>
  <c r="I750" i="12"/>
  <c r="J750" i="12"/>
  <c r="K750" i="12"/>
  <c r="M750" i="12"/>
  <c r="N750" i="12"/>
  <c r="O750" i="12"/>
  <c r="Q750" i="12"/>
  <c r="R750" i="12"/>
  <c r="T750" i="12"/>
  <c r="U750" i="12"/>
  <c r="A751" i="12"/>
  <c r="B751" i="12"/>
  <c r="C751" i="12"/>
  <c r="D751" i="12"/>
  <c r="F751" i="12"/>
  <c r="G751" i="12"/>
  <c r="H751" i="12"/>
  <c r="I751" i="12"/>
  <c r="J751" i="12"/>
  <c r="K751" i="12"/>
  <c r="M751" i="12"/>
  <c r="N751" i="12"/>
  <c r="O751" i="12"/>
  <c r="Q751" i="12"/>
  <c r="R751" i="12"/>
  <c r="T751" i="12"/>
  <c r="U751" i="12"/>
  <c r="A752" i="12"/>
  <c r="B752" i="12"/>
  <c r="C752" i="12"/>
  <c r="D752" i="12"/>
  <c r="F752" i="12"/>
  <c r="G752" i="12"/>
  <c r="H752" i="12"/>
  <c r="I752" i="12"/>
  <c r="J752" i="12"/>
  <c r="M752" i="12"/>
  <c r="N752" i="12"/>
  <c r="O752" i="12"/>
  <c r="Q752" i="12"/>
  <c r="R752" i="12"/>
  <c r="T752" i="12"/>
  <c r="U752" i="12"/>
  <c r="A753" i="12"/>
  <c r="B753" i="12"/>
  <c r="C753" i="12"/>
  <c r="D753" i="12"/>
  <c r="F753" i="12"/>
  <c r="G753" i="12"/>
  <c r="H753" i="12"/>
  <c r="I753" i="12"/>
  <c r="J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68" i="1" l="1"/>
  <c r="D751" i="11"/>
  <c r="E747" i="12"/>
  <c r="D754" i="11"/>
  <c r="E750" i="12"/>
  <c r="D729" i="11"/>
  <c r="E725" i="12"/>
  <c r="D734" i="11"/>
  <c r="E730" i="12"/>
  <c r="E732" i="12"/>
  <c r="D736" i="11"/>
  <c r="K735" i="12"/>
  <c r="G739" i="11"/>
  <c r="G741" i="11"/>
  <c r="K737" i="12"/>
  <c r="G744" i="11"/>
  <c r="K740" i="12"/>
  <c r="K742" i="12"/>
  <c r="G746" i="11"/>
  <c r="AN765" i="1"/>
  <c r="L743" i="12"/>
  <c r="D747" i="11"/>
  <c r="E743" i="12"/>
  <c r="K745" i="12"/>
  <c r="G749" i="11"/>
  <c r="AN768" i="1"/>
  <c r="L746" i="12"/>
  <c r="D750" i="11"/>
  <c r="E746" i="12"/>
  <c r="C751" i="11"/>
  <c r="D747" i="12"/>
  <c r="AN771" i="1"/>
  <c r="L749" i="12"/>
  <c r="C754" i="11"/>
  <c r="D750" i="12"/>
  <c r="AN774" i="1"/>
  <c r="L752" i="12"/>
  <c r="D756" i="11"/>
  <c r="E752" i="12"/>
  <c r="K754" i="12"/>
  <c r="G758" i="11"/>
  <c r="G745" i="11"/>
  <c r="K741" i="12"/>
  <c r="AN764" i="1"/>
  <c r="L742" i="12"/>
  <c r="E742" i="12"/>
  <c r="D746" i="11"/>
  <c r="K744" i="12"/>
  <c r="G748" i="11"/>
  <c r="AN767" i="1"/>
  <c r="L745" i="12"/>
  <c r="E745" i="12"/>
  <c r="D749" i="11"/>
  <c r="AN770" i="1"/>
  <c r="L748" i="12"/>
  <c r="D749" i="12"/>
  <c r="C753" i="11"/>
  <c r="AN773" i="1"/>
  <c r="L751" i="12"/>
  <c r="E751" i="12"/>
  <c r="D755" i="11"/>
  <c r="G757" i="11"/>
  <c r="K753" i="12"/>
  <c r="AN776" i="1"/>
  <c r="L754" i="12"/>
  <c r="D732" i="11"/>
  <c r="E728" i="12"/>
  <c r="D733" i="11"/>
  <c r="E729" i="12"/>
  <c r="G736" i="11"/>
  <c r="K732" i="12"/>
  <c r="G738" i="11"/>
  <c r="K734" i="12"/>
  <c r="C739" i="11"/>
  <c r="D735" i="12"/>
  <c r="D740" i="11"/>
  <c r="E736" i="12"/>
  <c r="C741" i="11"/>
  <c r="D737" i="12"/>
  <c r="E738" i="12"/>
  <c r="D742" i="11"/>
  <c r="AN763" i="1"/>
  <c r="L741" i="12"/>
  <c r="E741" i="12"/>
  <c r="D745" i="11"/>
  <c r="G747" i="11"/>
  <c r="K743" i="12"/>
  <c r="AN766" i="1"/>
  <c r="L744" i="12"/>
  <c r="D748" i="11"/>
  <c r="E744" i="12"/>
  <c r="G750" i="11"/>
  <c r="K746" i="12"/>
  <c r="AN769" i="1"/>
  <c r="L747" i="12"/>
  <c r="C752" i="11"/>
  <c r="D748" i="12"/>
  <c r="AN772" i="1"/>
  <c r="L750" i="12"/>
  <c r="G756" i="11"/>
  <c r="K752" i="12"/>
  <c r="AN775" i="1"/>
  <c r="L753" i="12"/>
  <c r="E753" i="12"/>
  <c r="D757" i="11"/>
  <c r="G733" i="11"/>
  <c r="K729" i="12"/>
  <c r="D735" i="11"/>
  <c r="E731" i="12"/>
  <c r="C737" i="11"/>
  <c r="D733" i="12"/>
  <c r="G740" i="11"/>
  <c r="K736" i="12"/>
  <c r="K728" i="12"/>
  <c r="G732" i="11"/>
  <c r="C734" i="11"/>
  <c r="D730" i="12"/>
  <c r="G737" i="11"/>
  <c r="K733" i="12"/>
  <c r="D741" i="11"/>
  <c r="E737" i="12"/>
  <c r="D744" i="11"/>
  <c r="E740" i="12"/>
  <c r="E726" i="12"/>
  <c r="D730" i="11"/>
  <c r="G734" i="11"/>
  <c r="K730" i="12"/>
  <c r="D738" i="11"/>
  <c r="E734" i="12"/>
  <c r="D736" i="12"/>
  <c r="C740" i="11"/>
  <c r="D743" i="11"/>
  <c r="E739" i="12"/>
  <c r="D723" i="12"/>
  <c r="C707" i="11"/>
  <c r="BB680" i="1"/>
  <c r="BB671" i="1"/>
  <c r="BB670" i="1"/>
  <c r="G729" i="11"/>
  <c r="K725" i="12"/>
  <c r="K726" i="12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D724" i="12"/>
  <c r="C708" i="11"/>
  <c r="AN748" i="1"/>
  <c r="L726" i="12"/>
  <c r="C731" i="11"/>
  <c r="D727" i="12"/>
  <c r="AN754" i="1"/>
  <c r="L732" i="12"/>
  <c r="AN757" i="1"/>
  <c r="L735" i="12"/>
  <c r="AN760" i="1"/>
  <c r="L738" i="12"/>
  <c r="AN761" i="1"/>
  <c r="L739" i="12"/>
  <c r="AN747" i="1"/>
  <c r="L725" i="12"/>
  <c r="D726" i="12"/>
  <c r="C730" i="11"/>
  <c r="AN750" i="1"/>
  <c r="L728" i="12"/>
  <c r="AN751" i="1"/>
  <c r="L729" i="12"/>
  <c r="AN752" i="1"/>
  <c r="L730" i="12"/>
  <c r="AN755" i="1"/>
  <c r="L733" i="12"/>
  <c r="AN758" i="1"/>
  <c r="L736" i="12"/>
  <c r="C743" i="11"/>
  <c r="D739" i="12"/>
  <c r="C729" i="11"/>
  <c r="D725" i="12"/>
  <c r="AN749" i="1"/>
  <c r="L727" i="12"/>
  <c r="C732" i="11"/>
  <c r="D728" i="12"/>
  <c r="D729" i="12"/>
  <c r="C733" i="11"/>
  <c r="AN753" i="1"/>
  <c r="L731" i="12"/>
  <c r="AN756" i="1"/>
  <c r="L734" i="12"/>
  <c r="AN759" i="1"/>
  <c r="L737" i="12"/>
  <c r="AN762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5" i="1"/>
  <c r="G717" i="11"/>
  <c r="G679" i="11"/>
  <c r="E699" i="12"/>
  <c r="D683" i="11"/>
  <c r="D713" i="12"/>
  <c r="C697" i="11"/>
  <c r="D719" i="12"/>
  <c r="C703" i="11"/>
  <c r="D722" i="12"/>
  <c r="C706" i="11"/>
  <c r="AM736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9" i="1"/>
  <c r="K667" i="12"/>
  <c r="AN669" i="1"/>
  <c r="L667" i="12"/>
  <c r="AM670" i="1"/>
  <c r="K668" i="12"/>
  <c r="AN670" i="1"/>
  <c r="L668" i="12"/>
  <c r="AM671" i="1"/>
  <c r="K669" i="12"/>
  <c r="AN671" i="1"/>
  <c r="L669" i="12"/>
  <c r="AM672" i="1"/>
  <c r="K670" i="12"/>
  <c r="AN672" i="1"/>
  <c r="L670" i="12"/>
  <c r="AM673" i="1"/>
  <c r="K671" i="12"/>
  <c r="AN673" i="1"/>
  <c r="L671" i="12"/>
  <c r="AM674" i="1"/>
  <c r="K672" i="12"/>
  <c r="AN674" i="1"/>
  <c r="L672" i="12"/>
  <c r="AM675" i="1"/>
  <c r="K673" i="12"/>
  <c r="AN675" i="1"/>
  <c r="L673" i="12"/>
  <c r="AM676" i="1"/>
  <c r="K674" i="12"/>
  <c r="AN676" i="1"/>
  <c r="L674" i="12"/>
  <c r="AM677" i="1"/>
  <c r="K675" i="12"/>
  <c r="AN677" i="1"/>
  <c r="L675" i="12"/>
  <c r="AM678" i="1"/>
  <c r="K676" i="12"/>
  <c r="AN678" i="1"/>
  <c r="L676" i="12"/>
  <c r="AM679" i="1"/>
  <c r="K677" i="12"/>
  <c r="AN679" i="1"/>
  <c r="L677" i="12"/>
  <c r="AM680" i="1"/>
  <c r="K678" i="12"/>
  <c r="AN680" i="1"/>
  <c r="L678" i="12"/>
  <c r="AM681" i="1"/>
  <c r="K679" i="12"/>
  <c r="AN681" i="1"/>
  <c r="L679" i="12"/>
  <c r="AM682" i="1"/>
  <c r="K680" i="12"/>
  <c r="AN682" i="1"/>
  <c r="L680" i="12"/>
  <c r="AM683" i="1"/>
  <c r="K681" i="12"/>
  <c r="AN683" i="1"/>
  <c r="L681" i="12"/>
  <c r="AM684" i="1"/>
  <c r="K682" i="12"/>
  <c r="AN684" i="1"/>
  <c r="L682" i="12"/>
  <c r="AM685" i="1"/>
  <c r="K683" i="12"/>
  <c r="AN685" i="1"/>
  <c r="L683" i="12"/>
  <c r="AM686" i="1"/>
  <c r="K684" i="12"/>
  <c r="AN686" i="1"/>
  <c r="L684" i="12"/>
  <c r="AM687" i="1"/>
  <c r="K685" i="12"/>
  <c r="AN687" i="1"/>
  <c r="L685" i="12"/>
  <c r="AM688" i="1"/>
  <c r="K686" i="12"/>
  <c r="AN688" i="1"/>
  <c r="L686" i="12"/>
  <c r="AM689" i="1"/>
  <c r="K687" i="12"/>
  <c r="AN689" i="1"/>
  <c r="L687" i="12"/>
  <c r="AM690" i="1"/>
  <c r="K688" i="12"/>
  <c r="AN690" i="1"/>
  <c r="L688" i="12"/>
  <c r="AM691" i="1"/>
  <c r="K689" i="12"/>
  <c r="AN691" i="1"/>
  <c r="L689" i="12"/>
  <c r="AM692" i="1"/>
  <c r="K690" i="12"/>
  <c r="AN692" i="1"/>
  <c r="L690" i="12"/>
  <c r="AM693" i="1"/>
  <c r="K691" i="12"/>
  <c r="AN693" i="1"/>
  <c r="L691" i="12"/>
  <c r="AM694" i="1"/>
  <c r="K692" i="12"/>
  <c r="AN694" i="1"/>
  <c r="L692" i="12"/>
  <c r="AM695" i="1"/>
  <c r="K693" i="12"/>
  <c r="AN695" i="1"/>
  <c r="L693" i="12"/>
  <c r="AM696" i="1"/>
  <c r="K694" i="12"/>
  <c r="AN696" i="1"/>
  <c r="L694" i="12"/>
  <c r="AM697" i="1"/>
  <c r="K695" i="12"/>
  <c r="AN697" i="1"/>
  <c r="L695" i="12"/>
  <c r="AM698" i="1"/>
  <c r="K696" i="12"/>
  <c r="AN698" i="1"/>
  <c r="L696" i="12"/>
  <c r="AM699" i="1"/>
  <c r="K697" i="12"/>
  <c r="AN699" i="1"/>
  <c r="L697" i="12"/>
  <c r="AM700" i="1"/>
  <c r="K698" i="12"/>
  <c r="AN700" i="1"/>
  <c r="L698" i="12"/>
  <c r="AM701" i="1"/>
  <c r="K699" i="12"/>
  <c r="AN701" i="1"/>
  <c r="L699" i="12"/>
  <c r="AM702" i="1"/>
  <c r="K700" i="12"/>
  <c r="AN702" i="1"/>
  <c r="L700" i="12"/>
  <c r="AM703" i="1"/>
  <c r="K701" i="12"/>
  <c r="AN703" i="1"/>
  <c r="L701" i="12"/>
  <c r="AM704" i="1"/>
  <c r="K702" i="12"/>
  <c r="AN704" i="1"/>
  <c r="L702" i="12"/>
  <c r="AM705" i="1"/>
  <c r="K703" i="12"/>
  <c r="AN705" i="1"/>
  <c r="L703" i="12"/>
  <c r="AM706" i="1"/>
  <c r="K704" i="12"/>
  <c r="AN706" i="1"/>
  <c r="L704" i="12"/>
  <c r="AM707" i="1"/>
  <c r="K705" i="12"/>
  <c r="AN707" i="1"/>
  <c r="L705" i="12"/>
  <c r="AM708" i="1"/>
  <c r="K706" i="12"/>
  <c r="AN708" i="1"/>
  <c r="L706" i="12"/>
  <c r="AM709" i="1"/>
  <c r="K707" i="12"/>
  <c r="AN709" i="1"/>
  <c r="L707" i="12"/>
  <c r="AM710" i="1"/>
  <c r="K708" i="12"/>
  <c r="AN710" i="1"/>
  <c r="L708" i="12"/>
  <c r="AM711" i="1"/>
  <c r="K709" i="12"/>
  <c r="AN711" i="1"/>
  <c r="L709" i="12"/>
  <c r="AM712" i="1"/>
  <c r="K710" i="12"/>
  <c r="AN712" i="1"/>
  <c r="L710" i="12"/>
  <c r="AM713" i="1"/>
  <c r="K711" i="12"/>
  <c r="AN713" i="1"/>
  <c r="L711" i="12"/>
  <c r="AM714" i="1"/>
  <c r="K712" i="12"/>
  <c r="AN714" i="1"/>
  <c r="L712" i="12"/>
  <c r="AM715" i="1"/>
  <c r="K713" i="12"/>
  <c r="AN715" i="1"/>
  <c r="L713" i="12"/>
  <c r="AM716" i="1"/>
  <c r="K714" i="12"/>
  <c r="AN716" i="1"/>
  <c r="L714" i="12"/>
  <c r="AM717" i="1"/>
  <c r="K715" i="12"/>
  <c r="AN717" i="1"/>
  <c r="L715" i="12"/>
  <c r="AM718" i="1"/>
  <c r="K716" i="12"/>
  <c r="AN718" i="1"/>
  <c r="L716" i="12"/>
  <c r="AM719" i="1"/>
  <c r="K717" i="12"/>
  <c r="AN719" i="1"/>
  <c r="L717" i="12"/>
  <c r="AM720" i="1"/>
  <c r="K718" i="12"/>
  <c r="AN720" i="1"/>
  <c r="L718" i="12"/>
  <c r="AM721" i="1"/>
  <c r="K719" i="12"/>
  <c r="AN721" i="1"/>
  <c r="L719" i="12"/>
  <c r="AM722" i="1"/>
  <c r="K720" i="12"/>
  <c r="AN722" i="1"/>
  <c r="L720" i="12"/>
  <c r="AM723" i="1"/>
  <c r="K721" i="12"/>
  <c r="AN723" i="1"/>
  <c r="L721" i="12"/>
  <c r="AM724" i="1"/>
  <c r="K722" i="12"/>
  <c r="AN724" i="1"/>
  <c r="L722" i="12"/>
  <c r="AM725" i="1"/>
  <c r="K723" i="12"/>
  <c r="AN725" i="1"/>
  <c r="L723" i="12"/>
  <c r="AM726" i="1"/>
  <c r="K724" i="12"/>
  <c r="AN726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<sst xmlns="http://schemas.openxmlformats.org/spreadsheetml/2006/main" count="14437" uniqueCount="1993">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</sst>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M660" activePane="bottomRight" state="frozen"/>
      <selection pane="bottomRight" activeCell="M660" sqref="M6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9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263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263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263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263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263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263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263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263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263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263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263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263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263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263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263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263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263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263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263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263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263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263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263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239"/>
      <c r="D660" s="240" t="s">
        <v>531</v>
      </c>
      <c r="E660" s="273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2">
        <v>56</v>
      </c>
      <c r="K660" s="222">
        <v>218.75</v>
      </c>
      <c r="L660" s="177">
        <v>211</v>
      </c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5" t="s">
        <v>1876</v>
      </c>
      <c r="O660" s="163">
        <v>0.29166666666666669</v>
      </c>
      <c r="P660" s="163">
        <v>0.16666666666666666</v>
      </c>
      <c r="Q660" s="177">
        <f>510*4</f>
        <v>2040</v>
      </c>
      <c r="R660" s="10" t="str">
        <f>IFERROR(_xlfn.XLOOKUP(F660, BS_ATIVIDADE[ATIVIDADE],BS_ATIVIDADE[UNIDADE] ), "*")</f>
        <v>M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1" t="s">
        <v>1696</v>
      </c>
      <c r="W660" s="263" t="s">
        <v>1877</v>
      </c>
      <c r="X660" s="212" t="s">
        <v>663</v>
      </c>
      <c r="Y660" s="179"/>
      <c r="Z660" s="179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80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4" t="str">
        <f>IF(BS_CONTROLE[[#This Row],[Local - Partida]]=0, "-", BS_CONTROLE[[#This Row],[Local - Partida]])</f>
        <v>ZYU1</v>
      </c>
      <c r="AL660" s="264" t="str">
        <f>IF(BS_CONTROLE[[#This Row],[Local - Encerramento]]=0, "-", BS_CONTROLE[[#This Row],[Local - Encerramento]])</f>
        <v>ZYU1</v>
      </c>
      <c r="AM660" s="264" t="str">
        <f>IF(BS_CONTROLE[[#This Row],[Entre - Estações]]=0, "-", BS_CONTROLE[[#This Row],[Entre - Estações]])</f>
        <v>ZST-ZXI</v>
      </c>
      <c r="AN660" s="264" t="str">
        <f>IF(BS_CONTROLE[[#This Row],[SB]]=0, "-", BS_CONTROLE[[#This Row],[SB]])</f>
        <v>ZXI2/216ZXI2/ZST2162</v>
      </c>
      <c r="AO660" s="246">
        <f>IF(BS_CONTROLE[[#This Row],[SUB]]=0, "-", BS_CONTROLE[[#This Row],[SUB]])</f>
        <v>56</v>
      </c>
      <c r="AP660" s="247">
        <f>IF(BS_CONTROLE[[#This Row],[KM - Inicio]]=0, "-", BS_CONTROLE[[#This Row],[KM - Inicio]])</f>
        <v>218.75</v>
      </c>
      <c r="AQ660" s="247">
        <f>IF(BS_CONTROLE[[#This Row],[KM - Fim]]=0, "-", BS_CONTROLE[[#This Row],[KM - Fim]])</f>
        <v>211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/>
      <c r="BF660" s="248" t="str">
        <f>IF(BS_CONTROLE[[#This Row],[Responsavel pelo boletim]]=0, "-", BS_CONTROLE[[#This Row],[Responsavel pelo boletim]])</f>
        <v>Antonioni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9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239"/>
      <c r="D661" s="240" t="s">
        <v>542</v>
      </c>
      <c r="E661" s="273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2">
        <v>56</v>
      </c>
      <c r="K661" s="222">
        <v>168</v>
      </c>
      <c r="L661" s="177" t="s">
        <v>317</v>
      </c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7">
        <v>100</v>
      </c>
      <c r="R661" s="10" t="str">
        <f>IFERROR(_xlfn.XLOOKUP(F661, BS_ATIVIDADE[ATIVIDADE],BS_ATIVIDADE[UNIDADE] ), "*")</f>
        <v>Nº DE DORMENTES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1" t="s">
        <v>926</v>
      </c>
      <c r="W661" s="263" t="s">
        <v>1879</v>
      </c>
      <c r="X661" s="212" t="s">
        <v>668</v>
      </c>
      <c r="Y661" s="179"/>
      <c r="Z661" s="179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80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4" t="str">
        <f>IF(BS_CONTROLE[[#This Row],[Local - Partida]]=0, "-", BS_CONTROLE[[#This Row],[Local - Partida]])</f>
        <v>ZYU1</v>
      </c>
      <c r="AL661" s="264" t="str">
        <f>IF(BS_CONTROLE[[#This Row],[Local - Encerramento]]=0, "-", BS_CONTROLE[[#This Row],[Local - Encerramento]])</f>
        <v>ZYU1</v>
      </c>
      <c r="AM661" s="264" t="str">
        <f>IF(BS_CONTROLE[[#This Row],[Entre - Estações]]=0, "-", BS_CONTROLE[[#This Row],[Entre - Estações]])</f>
        <v>ZER-170</v>
      </c>
      <c r="AN661" s="264" t="str">
        <f>IF(BS_CONTROLE[[#This Row],[SB]]=0, "-", BS_CONTROLE[[#This Row],[SB]])</f>
        <v>ZER169</v>
      </c>
      <c r="AO661" s="246">
        <f>IF(BS_CONTROLE[[#This Row],[SUB]]=0, "-", BS_CONTROLE[[#This Row],[SUB]])</f>
        <v>56</v>
      </c>
      <c r="AP661" s="247">
        <f>IF(BS_CONTROLE[[#This Row],[KM - Inicio]]=0, "-", BS_CONTROLE[[#This Row],[KM - Inicio]])</f>
        <v>168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/>
      <c r="BF661" s="248" t="str">
        <f>IF(BS_CONTROLE[[#This Row],[Responsavel pelo boletim]]=0, "-", BS_CONTROLE[[#This Row],[Responsavel pelo boletim]])</f>
        <v>Jonas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9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239"/>
      <c r="D662" s="212" t="s">
        <v>611</v>
      </c>
      <c r="E662" s="293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2">
        <v>56</v>
      </c>
      <c r="K662" s="222">
        <v>167.5</v>
      </c>
      <c r="L662" s="177" t="s">
        <v>317</v>
      </c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7">
        <v>15</v>
      </c>
      <c r="R662" s="10" t="str">
        <f>IFERROR(_xlfn.XLOOKUP(F662, BS_ATIVIDADE[ATIVIDADE],BS_ATIVIDADE[UNIDADE] ), "*")</f>
        <v>Nº DE DORMENTES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1" t="s">
        <v>1881</v>
      </c>
      <c r="W662" s="263" t="s">
        <v>1882</v>
      </c>
      <c r="X662" s="212" t="s">
        <v>668</v>
      </c>
      <c r="Y662" s="179"/>
      <c r="Z662" s="179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80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ZER-170</v>
      </c>
      <c r="AN662" s="264" t="str">
        <f>IF(BS_CONTROLE[[#This Row],[SB]]=0, "-", BS_CONTROLE[[#This Row],[SB]])</f>
        <v>ZER169</v>
      </c>
      <c r="AO662" s="246">
        <f>IF(BS_CONTROLE[[#This Row],[SUB]]=0, "-", BS_CONTROLE[[#This Row],[SUB]])</f>
        <v>56</v>
      </c>
      <c r="AP662" s="247">
        <f>IF(BS_CONTROLE[[#This Row],[KM - Inicio]]=0, "-", BS_CONTROLE[[#This Row],[KM - Inicio]])</f>
        <v>167.5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/>
      <c r="BF662" s="248" t="str">
        <f>IF(BS_CONTROLE[[#This Row],[Responsavel pelo boletim]]=0, "-", BS_CONTROLE[[#This Row],[Responsavel pelo boletim]])</f>
        <v>José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9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239"/>
      <c r="D663" s="212" t="s">
        <v>355</v>
      </c>
      <c r="E663" s="273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2">
        <v>55</v>
      </c>
      <c r="K663" s="222">
        <v>118.3</v>
      </c>
      <c r="L663" s="177">
        <v>127</v>
      </c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5" t="s">
        <v>1915</v>
      </c>
      <c r="O663" s="163">
        <v>0.33333333333333331</v>
      </c>
      <c r="P663" s="163">
        <v>0.20833333333333334</v>
      </c>
      <c r="Q663" s="177">
        <v>1</v>
      </c>
      <c r="R663" s="10" t="str">
        <f>IFERROR(_xlfn.XLOOKUP(F663, BS_ATIVIDADE[ATIVIDADE],BS_ATIVIDADE[UNIDADE] ), "*")</f>
        <v>BINÁRIO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1" t="s">
        <v>1849</v>
      </c>
      <c r="W663" s="263" t="s">
        <v>1916</v>
      </c>
      <c r="X663" s="212" t="s">
        <v>663</v>
      </c>
      <c r="Y663" s="179"/>
      <c r="Z663" s="179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80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ZLU-ZWI</v>
      </c>
      <c r="AN663" s="264" t="str">
        <f>IF(BS_CONTROLE[[#This Row],[SB]]=0, "-", BS_CONTROLE[[#This Row],[SB]])</f>
        <v>ZWI2/121ZWI2/1231212/1241232/1251242/ZYQ1262</v>
      </c>
      <c r="AO663" s="246">
        <f>IF(BS_CONTROLE[[#This Row],[SUB]]=0, "-", BS_CONTROLE[[#This Row],[SUB]])</f>
        <v>55</v>
      </c>
      <c r="AP663" s="247">
        <f>IF(BS_CONTROLE[[#This Row],[KM - Inicio]]=0, "-", BS_CONTROLE[[#This Row],[KM - Inicio]])</f>
        <v>118.3</v>
      </c>
      <c r="AQ663" s="247">
        <f>IF(BS_CONTROLE[[#This Row],[KM - Fim]]=0, "-", BS_CONTROLE[[#This Row],[KM - Fim]])</f>
        <v>127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/>
      <c r="BF663" s="248" t="str">
        <f>IF(BS_CONTROLE[[#This Row],[Responsavel pelo boletim]]=0, "-", BS_CONTROLE[[#This Row],[Responsavel pelo boletim]])</f>
        <v xml:space="preserve">Alisson 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9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239"/>
      <c r="D664" s="212" t="s">
        <v>574</v>
      </c>
      <c r="E664" s="273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2">
        <v>55</v>
      </c>
      <c r="K664" s="222">
        <v>121.63</v>
      </c>
      <c r="L664" s="177" t="s">
        <v>317</v>
      </c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5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7">
        <v>2</v>
      </c>
      <c r="R664" s="10" t="str">
        <f>IFERROR(_xlfn.XLOOKUP(F664, BS_ATIVIDADE[ATIVIDADE],BS_ATIVIDADE[UNIDADE] ), "*")</f>
        <v>Nº DE SOLDA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1" t="s">
        <v>1895</v>
      </c>
      <c r="W664" s="263" t="s">
        <v>1917</v>
      </c>
      <c r="X664" s="212" t="s">
        <v>663</v>
      </c>
      <c r="Y664" s="179"/>
      <c r="Z664" s="179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80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ZWI-ZYQ</v>
      </c>
      <c r="AN664" s="264">
        <f>IF(BS_CONTROLE[[#This Row],[SB]]=0, "-", BS_CONTROLE[[#This Row],[SB]])</f>
        <v>1231212</v>
      </c>
      <c r="AO664" s="246">
        <f>IF(BS_CONTROLE[[#This Row],[SUB]]=0, "-", BS_CONTROLE[[#This Row],[SUB]])</f>
        <v>55</v>
      </c>
      <c r="AP664" s="247">
        <f>IF(BS_CONTROLE[[#This Row],[KM - Inicio]]=0, "-", BS_CONTROLE[[#This Row],[KM - Inicio]])</f>
        <v>121.63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/>
      <c r="BF664" s="248" t="str">
        <f>IF(BS_CONTROLE[[#This Row],[Responsavel pelo boletim]]=0, "-", BS_CONTROLE[[#This Row],[Responsavel pelo boletim]])</f>
        <v>Caique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9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239"/>
      <c r="D665" s="212" t="s">
        <v>564</v>
      </c>
      <c r="E665" s="273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2">
        <v>55</v>
      </c>
      <c r="K665" s="222">
        <v>120.521</v>
      </c>
      <c r="L665" s="177" t="s">
        <v>317</v>
      </c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7">
        <v>2</v>
      </c>
      <c r="R665" s="10" t="str">
        <f>IFERROR(_xlfn.XLOOKUP(F665, BS_ATIVIDADE[ATIVIDADE],BS_ATIVIDADE[UNIDADE] ), "*")</f>
        <v>Nº DE SOLDA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1" t="s">
        <v>1897</v>
      </c>
      <c r="W665" s="263" t="s">
        <v>1917</v>
      </c>
      <c r="X665" s="212" t="s">
        <v>663</v>
      </c>
      <c r="Y665" s="179"/>
      <c r="Z665" s="179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80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ZWI-ZYQ</v>
      </c>
      <c r="AN665" s="264" t="str">
        <f>IF(BS_CONTROLE[[#This Row],[SB]]=0, "-", BS_CONTROLE[[#This Row],[SB]])</f>
        <v>121ZWI2</v>
      </c>
      <c r="AO665" s="246">
        <f>IF(BS_CONTROLE[[#This Row],[SUB]]=0, "-", BS_CONTROLE[[#This Row],[SUB]])</f>
        <v>55</v>
      </c>
      <c r="AP665" s="247">
        <f>IF(BS_CONTROLE[[#This Row],[KM - Inicio]]=0, "-", BS_CONTROLE[[#This Row],[KM - Inicio]])</f>
        <v>120.521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/>
      <c r="BF665" s="248" t="str">
        <f>IF(BS_CONTROLE[[#This Row],[Responsavel pelo boletim]]=0, "-", BS_CONTROLE[[#This Row],[Responsavel pelo boletim]])</f>
        <v>Adenilson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9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239"/>
      <c r="D666" s="212" t="s">
        <v>653</v>
      </c>
      <c r="E666" s="273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2">
        <v>55</v>
      </c>
      <c r="K666" s="222">
        <v>118.617</v>
      </c>
      <c r="L666" s="177" t="s">
        <v>317</v>
      </c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7">
        <v>2</v>
      </c>
      <c r="R666" s="10" t="str">
        <f>IFERROR(_xlfn.XLOOKUP(F666, BS_ATIVIDADE[ATIVIDADE],BS_ATIVIDADE[UNIDADE] ), "*")</f>
        <v>Nº DE SOLDA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1" t="s">
        <v>1918</v>
      </c>
      <c r="W666" s="263" t="s">
        <v>1917</v>
      </c>
      <c r="X666" s="212" t="s">
        <v>663</v>
      </c>
      <c r="Y666" s="179"/>
      <c r="Z666" s="179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80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ZLU-ZWI</v>
      </c>
      <c r="AN666" s="264" t="str">
        <f>IF(BS_CONTROLE[[#This Row],[SB]]=0, "-", BS_CONTROLE[[#This Row],[SB]])</f>
        <v>ZWI2</v>
      </c>
      <c r="AO666" s="246">
        <f>IF(BS_CONTROLE[[#This Row],[SUB]]=0, "-", BS_CONTROLE[[#This Row],[SUB]])</f>
        <v>55</v>
      </c>
      <c r="AP666" s="247">
        <f>IF(BS_CONTROLE[[#This Row],[KM - Inicio]]=0, "-", BS_CONTROLE[[#This Row],[KM - Inicio]])</f>
        <v>118.617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/>
      <c r="BF666" s="248" t="str">
        <f>IF(BS_CONTROLE[[#This Row],[Responsavel pelo boletim]]=0, "-", BS_CONTROLE[[#This Row],[Responsavel pelo boletim]])</f>
        <v>Willian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9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239"/>
      <c r="D667" s="212" t="s">
        <v>604</v>
      </c>
      <c r="E667" s="273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2">
        <v>55</v>
      </c>
      <c r="K667" s="222">
        <v>121.9</v>
      </c>
      <c r="L667" s="177" t="s">
        <v>317</v>
      </c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5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7">
        <v>2</v>
      </c>
      <c r="R667" s="10" t="str">
        <f>IFERROR(_xlfn.XLOOKUP(F667, BS_ATIVIDADE[ATIVIDADE],BS_ATIVIDADE[UNIDADE] ), "*")</f>
        <v>Nº DE SOLDA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1" t="s">
        <v>1899</v>
      </c>
      <c r="W667" s="263" t="s">
        <v>1917</v>
      </c>
      <c r="X667" s="212" t="s">
        <v>663</v>
      </c>
      <c r="Y667" s="179"/>
      <c r="Z667" s="179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80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ZWI-ZYQ</v>
      </c>
      <c r="AN667" s="264">
        <f>IF(BS_CONTROLE[[#This Row],[SB]]=0, "-", BS_CONTROLE[[#This Row],[SB]])</f>
        <v>1231212</v>
      </c>
      <c r="AO667" s="246">
        <f>IF(BS_CONTROLE[[#This Row],[SUB]]=0, "-", BS_CONTROLE[[#This Row],[SUB]])</f>
        <v>55</v>
      </c>
      <c r="AP667" s="247">
        <f>IF(BS_CONTROLE[[#This Row],[KM - Inicio]]=0, "-", BS_CONTROLE[[#This Row],[KM - Inicio]])</f>
        <v>121.9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>
        <f>IF(D667="","*",IFERROR(IF(ISODD(COUNT(AS667:AX667)),"ERRO",SUM((AT667-AS667),(AV667-AU667),(AX667-AW667))),"ERRO"))</f>
        <v>0</v>
      </c>
      <c r="AZ667" s="161"/>
      <c r="BA667" s="242"/>
      <c r="BB667" s="178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/>
      <c r="BF667" s="248" t="str">
        <f>IF(BS_CONTROLE[[#This Row],[Responsavel pelo boletim]]=0, "-", BS_CONTROLE[[#This Row],[Responsavel pelo boletim]])</f>
        <v>Ismael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9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239"/>
      <c r="D668" s="212" t="s">
        <v>524</v>
      </c>
      <c r="E668" s="273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2">
        <v>55</v>
      </c>
      <c r="K668" s="222">
        <v>127.087</v>
      </c>
      <c r="L668" s="177">
        <v>128.69999999999999</v>
      </c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7">
        <f>240*2</f>
        <v>480</v>
      </c>
      <c r="R668" s="10" t="str">
        <f>IFERROR(_xlfn.XLOOKUP(F668, BS_ATIVIDADE[ATIVIDADE],BS_ATIVIDADE[UNIDADE] ), "*")</f>
        <v>M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1" t="s">
        <v>1696</v>
      </c>
      <c r="W668" s="263" t="s">
        <v>1877</v>
      </c>
      <c r="X668" s="212" t="s">
        <v>668</v>
      </c>
      <c r="Y668" s="179"/>
      <c r="Z668" s="179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80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4" t="str">
        <f>IF(BS_CONTROLE[[#This Row],[Local - Partida]]=0, "-", BS_CONTROLE[[#This Row],[Local - Partida]])</f>
        <v>ZEM1302</v>
      </c>
      <c r="AL668" s="264" t="str">
        <f>IF(BS_CONTROLE[[#This Row],[Local - Encerramento]]=0, "-", BS_CONTROLE[[#This Row],[Local - Encerramento]])</f>
        <v>ZEM1302</v>
      </c>
      <c r="AM668" s="264" t="str">
        <f>IF(BS_CONTROLE[[#This Row],[Entre - Estações]]=0, "-", BS_CONTROLE[[#This Row],[Entre - Estações]])</f>
        <v>ZWI-ZYQ</v>
      </c>
      <c r="AN668" s="264" t="str">
        <f>IF(BS_CONTROLE[[#This Row],[SB]]=0, "-", BS_CONTROLE[[#This Row],[SB]])</f>
        <v>ZYQ1262</v>
      </c>
      <c r="AO668" s="246">
        <f>IF(BS_CONTROLE[[#This Row],[SUB]]=0, "-", BS_CONTROLE[[#This Row],[SUB]])</f>
        <v>55</v>
      </c>
      <c r="AP668" s="247">
        <f>IF(BS_CONTROLE[[#This Row],[KM - Inicio]]=0, "-", BS_CONTROLE[[#This Row],[KM - Inicio]])</f>
        <v>127.087</v>
      </c>
      <c r="AQ668" s="247">
        <f>IF(BS_CONTROLE[[#This Row],[KM - Fim]]=0, "-", BS_CONTROLE[[#This Row],[KM - Fim]])</f>
        <v>128.69999999999999</v>
      </c>
      <c r="AR668" s="265"/>
      <c r="AS668" s="265"/>
      <c r="AT668" s="265"/>
      <c r="AU668" s="267"/>
      <c r="AV668" s="267"/>
      <c r="AW668" s="267"/>
      <c r="AX668" s="241"/>
      <c r="AY668" s="182">
        <f>IF(D668="","*",IFERROR(IF(ISODD(COUNT(AS668:AX668)),"ERRO",SUM((AT668-AS668),(AV668-AU668),(AX668-AW668))),"ERRO"))</f>
        <v>0</v>
      </c>
      <c r="AZ668" s="161"/>
      <c r="BA668" s="242"/>
      <c r="BB668" s="178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/>
      <c r="BF668" s="248" t="str">
        <f>IF(BS_CONTROLE[[#This Row],[Responsavel pelo boletim]]=0, "-", BS_CONTROLE[[#This Row],[Responsavel pelo boletim]])</f>
        <v>Antonioni</v>
      </c>
      <c r="BG668" s="184"/>
      <c r="BH668" s="304">
        <v>1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9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239"/>
      <c r="D669" s="212" t="s">
        <v>591</v>
      </c>
      <c r="E669" s="273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2">
        <v>48</v>
      </c>
      <c r="K669" s="222">
        <v>142.08000000000001</v>
      </c>
      <c r="L669" s="177">
        <v>142.35</v>
      </c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7">
        <v>312</v>
      </c>
      <c r="R669" s="10" t="str">
        <f>IFERROR(_xlfn.XLOOKUP(F669, BS_ATIVIDADE[ATIVIDADE],BS_ATIVIDADE[UNIDADE] ), "*")</f>
        <v>M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1" t="s">
        <v>1105</v>
      </c>
      <c r="W669" s="263" t="s">
        <v>1028</v>
      </c>
      <c r="X669" s="212" t="s">
        <v>668</v>
      </c>
      <c r="Y669" s="179"/>
      <c r="Z669" s="179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80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ZEM-ZEJ</v>
      </c>
      <c r="AN669" s="264" t="str">
        <f>IF(BS_CONTROLE[[#This Row],[SB]]=0, "-", BS_CONTROLE[[#This Row],[SB]])</f>
        <v>144ZMS1</v>
      </c>
      <c r="AO669" s="246">
        <f>IF(BS_CONTROLE[[#This Row],[SUB]]=0, "-", BS_CONTROLE[[#This Row],[SUB]])</f>
        <v>48</v>
      </c>
      <c r="AP669" s="247">
        <f>IF(BS_CONTROLE[[#This Row],[KM - Inicio]]=0, "-", BS_CONTROLE[[#This Row],[KM - Inicio]])</f>
        <v>142.08000000000001</v>
      </c>
      <c r="AQ669" s="247">
        <f>IF(BS_CONTROLE[[#This Row],[KM - Fim]]=0, "-", BS_CONTROLE[[#This Row],[KM - Fim]])</f>
        <v>142.35</v>
      </c>
      <c r="AR669" s="265"/>
      <c r="AS669" s="265"/>
      <c r="AT669" s="265"/>
      <c r="AU669" s="267"/>
      <c r="AV669" s="267"/>
      <c r="AW669" s="267"/>
      <c r="AX669" s="241"/>
      <c r="AY669" s="182">
        <f>IF(D669="","*",IFERROR(IF(ISODD(COUNT(AS669:AX669)),"ERRO",SUM((AT669-AS669),(AV669-AU669),(AX669-AW669))),"ERRO"))</f>
        <v>0</v>
      </c>
      <c r="AZ669" s="161"/>
      <c r="BA669" s="242"/>
      <c r="BB669" s="178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/>
      <c r="BF669" s="248" t="str">
        <f>IF(BS_CONTROLE[[#This Row],[Responsavel pelo boletim]]=0, "-", BS_CONTROLE[[#This Row],[Responsavel pelo boletim]])</f>
        <v>Edson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12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263"/>
      <c r="X670" s="212"/>
      <c r="Y670" s="179"/>
      <c r="Z670" s="179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12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263"/>
      <c r="X671" s="212"/>
      <c r="Y671" s="179"/>
      <c r="Z671" s="179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239"/>
      <c r="D672" s="212" t="s">
        <v>543</v>
      </c>
      <c r="E672" s="273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2">
        <v>55</v>
      </c>
      <c r="K672" s="222">
        <v>156</v>
      </c>
      <c r="L672" s="177">
        <v>158.80000000000001</v>
      </c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5" t="s">
        <v>1919</v>
      </c>
      <c r="O672" s="163">
        <v>0.29166666666666669</v>
      </c>
      <c r="P672" s="163">
        <v>4.1666666666666664E-2</v>
      </c>
      <c r="Q672" s="177">
        <v>600</v>
      </c>
      <c r="R672" s="10" t="str">
        <f>IFERROR(_xlfn.XLOOKUP(F672, BS_ATIVIDADE[ATIVIDADE],BS_ATIVIDADE[UNIDADE] ), "*")</f>
        <v>Nº DE DORMENTES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1" t="s">
        <v>1920</v>
      </c>
      <c r="W672" s="263" t="s">
        <v>1879</v>
      </c>
      <c r="X672" s="212" t="s">
        <v>668</v>
      </c>
      <c r="Y672" s="179"/>
      <c r="Z672" s="179"/>
      <c r="AA672" s="84" t="s">
        <v>1921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80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4" t="str">
        <f>IF(BS_CONTROLE[[#This Row],[Local - Partida]]=0, "-", BS_CONTROLE[[#This Row],[Local - Partida]])</f>
        <v>ZEM1302</v>
      </c>
      <c r="AL672" s="264" t="str">
        <f>IF(BS_CONTROLE[[#This Row],[Local - Encerramento]]=0, "-", BS_CONTROLE[[#This Row],[Local - Encerramento]])</f>
        <v>ZEM1302</v>
      </c>
      <c r="AM672" s="264" t="str">
        <f>IF(BS_CONTROLE[[#This Row],[Entre - Estações]]=0, "-", BS_CONTROLE[[#This Row],[Entre - Estações]])</f>
        <v>ZEJ-ZEV</v>
      </c>
      <c r="AN672" s="264" t="str">
        <f>IF(BS_CONTROLE[[#This Row],[SB]]=0, "-", BS_CONTROLE[[#This Row],[SB]])</f>
        <v>1571562/ZEV1572/ZEV2</v>
      </c>
      <c r="AO672" s="246">
        <f>IF(BS_CONTROLE[[#This Row],[SUB]]=0, "-", BS_CONTROLE[[#This Row],[SUB]])</f>
        <v>55</v>
      </c>
      <c r="AP672" s="247">
        <f>IF(BS_CONTROLE[[#This Row],[KM - Inicio]]=0, "-", BS_CONTROLE[[#This Row],[KM - Inicio]])</f>
        <v>156</v>
      </c>
      <c r="AQ672" s="247">
        <f>IF(BS_CONTROLE[[#This Row],[KM - Fim]]=0, "-", BS_CONTROLE[[#This Row],[KM - Fim]])</f>
        <v>158.80000000000001</v>
      </c>
      <c r="AR672" s="265"/>
      <c r="AS672" s="265"/>
      <c r="AT672" s="265"/>
      <c r="AU672" s="267"/>
      <c r="AV672" s="267"/>
      <c r="AW672" s="267"/>
      <c r="AX672" s="241"/>
      <c r="AY672" s="182">
        <f>IF(D672="","*",IFERROR(IF(ISODD(COUNT(AS672:AX672)),"ERRO",SUM((AT672-AS672),(AV672-AU672),(AX672-AW672))),"ERRO"))</f>
        <v>0</v>
      </c>
      <c r="AZ672" s="161"/>
      <c r="BA672" s="242"/>
      <c r="BB672" s="178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/>
      <c r="BF672" s="248" t="str">
        <f>IF(BS_CONTROLE[[#This Row],[Responsavel pelo boletim]]=0, "-", BS_CONTROLE[[#This Row],[Responsavel pelo boletim]])</f>
        <v xml:space="preserve">Felipe 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12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12"/>
      <c r="Y673" s="179"/>
      <c r="Z673" s="179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239"/>
      <c r="D674" s="212" t="s">
        <v>341</v>
      </c>
      <c r="E674" s="273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2">
        <v>92</v>
      </c>
      <c r="K674" s="222">
        <v>75.183999999999997</v>
      </c>
      <c r="L674" s="177">
        <v>81.828000000000003</v>
      </c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7">
        <v>1</v>
      </c>
      <c r="R674" s="10" t="str">
        <f>IFERROR(_xlfn.XLOOKUP(F674, BS_ATIVIDADE[ATIVIDADE],BS_ATIVIDADE[UNIDADE] ), "*")</f>
        <v>BINÁRIO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1" t="s">
        <v>1032</v>
      </c>
      <c r="W674" s="263" t="s">
        <v>1903</v>
      </c>
      <c r="X674" s="212" t="s">
        <v>663</v>
      </c>
      <c r="Y674" s="179"/>
      <c r="Z674" s="179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80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ZXW-ZEZ</v>
      </c>
      <c r="AN674" s="264" t="str">
        <f>IF(BS_CONTROLE[[#This Row],[SB]]=0, "-", BS_CONTROLE[[#This Row],[SB]])</f>
        <v>K79ZEZ2</v>
      </c>
      <c r="AO674" s="246">
        <f>IF(BS_CONTROLE[[#This Row],[SUB]]=0, "-", BS_CONTROLE[[#This Row],[SUB]])</f>
        <v>92</v>
      </c>
      <c r="AP674" s="247">
        <f>IF(BS_CONTROLE[[#This Row],[KM - Inicio]]=0, "-", BS_CONTROLE[[#This Row],[KM - Inicio]])</f>
        <v>75.183999999999997</v>
      </c>
      <c r="AQ674" s="247">
        <f>IF(BS_CONTROLE[[#This Row],[KM - Fim]]=0, "-", BS_CONTROLE[[#This Row],[KM - Fim]])</f>
        <v>81.828000000000003</v>
      </c>
      <c r="AR674" s="265"/>
      <c r="AS674" s="265"/>
      <c r="AT674" s="265"/>
      <c r="AU674" s="267"/>
      <c r="AV674" s="267"/>
      <c r="AW674" s="267"/>
      <c r="AX674" s="241"/>
      <c r="AY674" s="182">
        <f>IF(D674="","*",IFERROR(IF(ISODD(COUNT(AS674:AX674)),"ERRO",SUM((AT674-AS674),(AV674-AU674),(AX674-AW674))),"ERRO"))</f>
        <v>0</v>
      </c>
      <c r="AZ674" s="161"/>
      <c r="BA674" s="242"/>
      <c r="BB674" s="178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/>
      <c r="BF674" s="248" t="str">
        <f>IF(BS_CONTROLE[[#This Row],[Responsavel pelo boletim]]=0, "-", BS_CONTROLE[[#This Row],[Responsavel pelo boletim]])</f>
        <v>Augusto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9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239"/>
      <c r="D675" s="212" t="s">
        <v>544</v>
      </c>
      <c r="E675" s="273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2">
        <v>92</v>
      </c>
      <c r="K675" s="222">
        <v>83.7</v>
      </c>
      <c r="L675" s="177" t="s">
        <v>317</v>
      </c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7">
        <v>1</v>
      </c>
      <c r="R675" s="10" t="str">
        <f>IFERROR(_xlfn.XLOOKUP(F675, BS_ATIVIDADE[ATIVIDADE],BS_ATIVIDADE[UNIDADE] ), "*")</f>
        <v>BINÁRIO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1" t="s">
        <v>1032</v>
      </c>
      <c r="W675" s="263" t="s">
        <v>1922</v>
      </c>
      <c r="X675" s="212" t="s">
        <v>663</v>
      </c>
      <c r="Y675" s="179"/>
      <c r="Z675" s="179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80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4" t="str">
        <f>IF(BS_CONTROLE[[#This Row],[Local - Partida]]=0, "-", BS_CONTROLE[[#This Row],[Local - Partida]])</f>
        <v>K67ZEV2</v>
      </c>
      <c r="AL675" s="264" t="str">
        <f>IF(BS_CONTROLE[[#This Row],[Local - Encerramento]]=0, "-", BS_CONTROLE[[#This Row],[Local - Encerramento]])</f>
        <v>K67ZEV2</v>
      </c>
      <c r="AM675" s="264" t="str">
        <f>IF(BS_CONTROLE[[#This Row],[Entre - Estações]]=0, "-", BS_CONTROLE[[#This Row],[Entre - Estações]])</f>
        <v>ZXW</v>
      </c>
      <c r="AN675" s="264" t="str">
        <f>IF(BS_CONTROLE[[#This Row],[SB]]=0, "-", BS_CONTROLE[[#This Row],[SB]])</f>
        <v>K84ZXW2</v>
      </c>
      <c r="AO675" s="246">
        <f>IF(BS_CONTROLE[[#This Row],[SUB]]=0, "-", BS_CONTROLE[[#This Row],[SUB]])</f>
        <v>92</v>
      </c>
      <c r="AP675" s="247">
        <f>IF(BS_CONTROLE[[#This Row],[KM - Inicio]]=0, "-", BS_CONTROLE[[#This Row],[KM - Inicio]])</f>
        <v>83.7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>
        <f>IF(D675="","*",IFERROR(IF(ISODD(COUNT(AS675:AX675)),"ERRO",SUM((AT675-AS675),(AV675-AU675),(AX675-AW675))),"ERRO"))</f>
        <v>0</v>
      </c>
      <c r="AZ675" s="161"/>
      <c r="BA675" s="242"/>
      <c r="BB675" s="178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/>
      <c r="BF675" s="248" t="str">
        <f>IF(BS_CONTROLE[[#This Row],[Responsavel pelo boletim]]=0, "-", BS_CONTROLE[[#This Row],[Responsavel pelo boletim]])</f>
        <v>Augusto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12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/>
      <c r="N676" s="335"/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12"/>
      <c r="Y676" s="179"/>
      <c r="Z676" s="179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239"/>
      <c r="D677" s="212" t="s">
        <v>569</v>
      </c>
      <c r="E677" s="273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2">
        <v>92</v>
      </c>
      <c r="K677" s="222">
        <v>106.8</v>
      </c>
      <c r="L677" s="177" t="s">
        <v>317</v>
      </c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5" t="s">
        <v>303</v>
      </c>
      <c r="O677" s="163">
        <v>0.375</v>
      </c>
      <c r="P677" s="163">
        <v>0.16666666666666666</v>
      </c>
      <c r="Q677" s="177">
        <v>30</v>
      </c>
      <c r="R677" s="10" t="str">
        <f>IFERROR(_xlfn.XLOOKUP(F677, BS_ATIVIDADE[ATIVIDADE],BS_ATIVIDADE[UNIDADE] ), "*")</f>
        <v>Nº DE DORMENTES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1" t="s">
        <v>1923</v>
      </c>
      <c r="W677" s="263" t="s">
        <v>1924</v>
      </c>
      <c r="X677" s="212" t="s">
        <v>663</v>
      </c>
      <c r="Y677" s="179"/>
      <c r="Z677" s="179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80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ZPT</v>
      </c>
      <c r="AN677" s="264" t="str">
        <f>IF(BS_CONTROLE[[#This Row],[SB]]=0, "-", BS_CONTROLE[[#This Row],[SB]])</f>
        <v>ZPT2</v>
      </c>
      <c r="AO677" s="246">
        <f>IF(BS_CONTROLE[[#This Row],[SUB]]=0, "-", BS_CONTROLE[[#This Row],[SUB]])</f>
        <v>92</v>
      </c>
      <c r="AP677" s="247">
        <f>IF(BS_CONTROLE[[#This Row],[KM - Inicio]]=0, "-", BS_CONTROLE[[#This Row],[KM - Inicio]])</f>
        <v>106.8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>
        <f>IF(D677="","*",IFERROR(IF(ISODD(COUNT(AS677:AX677)),"ERRO",SUM((AT677-AS677),(AV677-AU677),(AX677-AW677))),"ERRO"))</f>
        <v>0</v>
      </c>
      <c r="AZ677" s="161"/>
      <c r="BA677" s="242"/>
      <c r="BB677" s="178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/>
      <c r="BF677" s="248" t="str">
        <f>IF(BS_CONTROLE[[#This Row],[Responsavel pelo boletim]]=0, "-", BS_CONTROLE[[#This Row],[Responsavel pelo boletim]])</f>
        <v>Antoni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9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239"/>
      <c r="D678" s="212" t="s">
        <v>589</v>
      </c>
      <c r="E678" s="273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2">
        <v>92</v>
      </c>
      <c r="K678" s="222">
        <v>106.8</v>
      </c>
      <c r="L678" s="177" t="s">
        <v>317</v>
      </c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5" t="s">
        <v>303</v>
      </c>
      <c r="O678" s="163">
        <v>0.375</v>
      </c>
      <c r="P678" s="163">
        <v>0.16666666666666666</v>
      </c>
      <c r="Q678" s="177">
        <v>30</v>
      </c>
      <c r="R678" s="10" t="str">
        <f>IFERROR(_xlfn.XLOOKUP(F678, BS_ATIVIDADE[ATIVIDADE],BS_ATIVIDADE[UNIDADE] ), "*")</f>
        <v>Nº DE DORMENTES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1" t="s">
        <v>1105</v>
      </c>
      <c r="W678" s="263" t="s">
        <v>1924</v>
      </c>
      <c r="X678" s="212" t="s">
        <v>663</v>
      </c>
      <c r="Y678" s="179"/>
      <c r="Z678" s="179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80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ZPT</v>
      </c>
      <c r="AN678" s="264" t="str">
        <f>IF(BS_CONTROLE[[#This Row],[SB]]=0, "-", BS_CONTROLE[[#This Row],[SB]])</f>
        <v>ZPT2</v>
      </c>
      <c r="AO678" s="246">
        <f>IF(BS_CONTROLE[[#This Row],[SUB]]=0, "-", BS_CONTROLE[[#This Row],[SUB]])</f>
        <v>92</v>
      </c>
      <c r="AP678" s="247">
        <f>IF(BS_CONTROLE[[#This Row],[KM - Inicio]]=0, "-", BS_CONTROLE[[#This Row],[KM - Inicio]])</f>
        <v>106.8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>
        <f>IF(D678="","*",IFERROR(IF(ISODD(COUNT(AS678:AX678)),"ERRO",SUM((AT678-AS678),(AV678-AU678),(AX678-AW678))),"ERRO"))</f>
        <v>0</v>
      </c>
      <c r="AZ678" s="161"/>
      <c r="BA678" s="242"/>
      <c r="BB678" s="178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/>
      <c r="BF678" s="248" t="str">
        <f>IF(BS_CONTROLE[[#This Row],[Responsavel pelo boletim]]=0, "-", BS_CONTROLE[[#This Row],[Responsavel pelo boletim]])</f>
        <v>Edson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9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239"/>
      <c r="D679" s="212" t="s">
        <v>605</v>
      </c>
      <c r="E679" s="273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2">
        <v>92</v>
      </c>
      <c r="K679" s="222">
        <v>106.8</v>
      </c>
      <c r="L679" s="177" t="s">
        <v>317</v>
      </c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5" t="s">
        <v>303</v>
      </c>
      <c r="O679" s="163">
        <v>0.375</v>
      </c>
      <c r="P679" s="163">
        <v>0.16666666666666666</v>
      </c>
      <c r="Q679" s="177">
        <v>30</v>
      </c>
      <c r="R679" s="10" t="str">
        <f>IFERROR(_xlfn.XLOOKUP(F679, BS_ATIVIDADE[ATIVIDADE],BS_ATIVIDADE[UNIDADE] ), "*")</f>
        <v>Nº DE DORMENTES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1" t="s">
        <v>1925</v>
      </c>
      <c r="W679" s="263" t="s">
        <v>1924</v>
      </c>
      <c r="X679" s="212" t="s">
        <v>663</v>
      </c>
      <c r="Y679" s="179"/>
      <c r="Z679" s="179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80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ZPT</v>
      </c>
      <c r="AN679" s="264" t="str">
        <f>IF(BS_CONTROLE[[#This Row],[SB]]=0, "-", BS_CONTROLE[[#This Row],[SB]])</f>
        <v>ZPT2</v>
      </c>
      <c r="AO679" s="246">
        <f>IF(BS_CONTROLE[[#This Row],[SUB]]=0, "-", BS_CONTROLE[[#This Row],[SUB]])</f>
        <v>92</v>
      </c>
      <c r="AP679" s="247">
        <f>IF(BS_CONTROLE[[#This Row],[KM - Inicio]]=0, "-", BS_CONTROLE[[#This Row],[KM - Inicio]])</f>
        <v>106.8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>
        <f>IF(D679="","*",IFERROR(IF(ISODD(COUNT(AS679:AX679)),"ERRO",SUM((AT679-AS679),(AV679-AU679),(AX679-AW679))),"ERRO"))</f>
        <v>0</v>
      </c>
      <c r="AZ679" s="161"/>
      <c r="BA679" s="242"/>
      <c r="BB679" s="178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/>
      <c r="BF679" s="248" t="str">
        <f>IF(BS_CONTROLE[[#This Row],[Responsavel pelo boletim]]=0, "-", BS_CONTROLE[[#This Row],[Responsavel pelo boletim]])</f>
        <v xml:space="preserve">Jaciano 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9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239"/>
      <c r="D680" s="212" t="s">
        <v>514</v>
      </c>
      <c r="E680" s="273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2">
        <v>30</v>
      </c>
      <c r="K680" s="222">
        <v>114</v>
      </c>
      <c r="L680" s="177">
        <v>115</v>
      </c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5" t="s">
        <v>1910</v>
      </c>
      <c r="O680" s="163">
        <v>0.29166666666666669</v>
      </c>
      <c r="P680" s="163">
        <v>8.3333333333333329E-2</v>
      </c>
      <c r="Q680" s="177">
        <v>480</v>
      </c>
      <c r="R680" s="10" t="str">
        <f>IFERROR(_xlfn.XLOOKUP(F680, BS_ATIVIDADE[ATIVIDADE],BS_ATIVIDADE[UNIDADE] ), "*")</f>
        <v>M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1" t="s">
        <v>1696</v>
      </c>
      <c r="W680" s="263" t="s">
        <v>1877</v>
      </c>
      <c r="X680" s="212" t="s">
        <v>668</v>
      </c>
      <c r="Y680" s="179"/>
      <c r="Z680" s="179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80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4" t="str">
        <f>IF(BS_CONTROLE[[#This Row],[Local - Partida]]=0, "-", BS_CONTROLE[[#This Row],[Local - Partida]])</f>
        <v>ZPTZDR</v>
      </c>
      <c r="AL680" s="264" t="str">
        <f>IF(BS_CONTROLE[[#This Row],[Local - Encerramento]]=0, "-", BS_CONTROLE[[#This Row],[Local - Encerramento]])</f>
        <v>ZPTZDR</v>
      </c>
      <c r="AM680" s="264" t="str">
        <f>IF(BS_CONTROLE[[#This Row],[Entre - Estações]]=0, "-", BS_CONTROLE[[#This Row],[Entre - Estações]])</f>
        <v>ZGM1</v>
      </c>
      <c r="AN680" s="264" t="str">
        <f>IF(BS_CONTROLE[[#This Row],[SB]]=0, "-", BS_CONTROLE[[#This Row],[SB]])</f>
        <v>ZGM1/117ZGM1</v>
      </c>
      <c r="AO680" s="246">
        <f>IF(BS_CONTROLE[[#This Row],[SUB]]=0, "-", BS_CONTROLE[[#This Row],[SUB]])</f>
        <v>30</v>
      </c>
      <c r="AP680" s="247">
        <f>IF(BS_CONTROLE[[#This Row],[KM - Inicio]]=0, "-", BS_CONTROLE[[#This Row],[KM - Inicio]])</f>
        <v>114</v>
      </c>
      <c r="AQ680" s="247">
        <f>IF(BS_CONTROLE[[#This Row],[KM - Fim]]=0, "-", BS_CONTROLE[[#This Row],[KM - Fim]])</f>
        <v>115</v>
      </c>
      <c r="AR680" s="265"/>
      <c r="AS680" s="265"/>
      <c r="AT680" s="265"/>
      <c r="AU680" s="267"/>
      <c r="AV680" s="267"/>
      <c r="AW680" s="267"/>
      <c r="AX680" s="241"/>
      <c r="AY680" s="182">
        <f>IF(D680="","*",IFERROR(IF(ISODD(COUNT(AS680:AX680)),"ERRO",SUM((AT680-AS680),(AV680-AU680),(AX680-AW680))),"ERRO"))</f>
        <v>0</v>
      </c>
      <c r="AZ680" s="161"/>
      <c r="BA680" s="242"/>
      <c r="BB680" s="178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/>
      <c r="BF680" s="248" t="str">
        <f>IF(BS_CONTROLE[[#This Row],[Responsavel pelo boletim]]=0, "-", BS_CONTROLE[[#This Row],[Responsavel pelo boletim]])</f>
        <v>Antonioni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9" t="str">
        <f t="shared" si="70"/>
        <v>OKOK</v>
      </c>
    </row>
    <row r="681" spans="1:72" hidden="1">
      <c r="A681" s="166" t="str">
        <f>D681&amp;B681</f>
        <v/>
      </c>
      <c r="B681" s="167"/>
      <c r="C681" s="239"/>
      <c r="D681" s="212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12" t="s">
        <v>668</v>
      </c>
      <c r="Y681" s="179"/>
      <c r="Z681" s="179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7"/>
        <v>Aderente</v>
      </c>
      <c r="BR681" s="19" t="str">
        <f t="shared" si="68"/>
        <v>*</v>
      </c>
      <c r="BS681" s="19" t="str">
        <f t="shared" si="69"/>
        <v>*</v>
      </c>
      <c r="BT681" s="219" t="str">
        <f t="shared" si="70"/>
        <v>OKOK</v>
      </c>
    </row>
    <row r="682" spans="1:72" hidden="1">
      <c r="A682" s="166" t="str">
        <f>D682&amp;B682</f>
        <v/>
      </c>
      <c r="B682" s="167"/>
      <c r="C682" s="239"/>
      <c r="D682" s="212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12" t="s">
        <v>668</v>
      </c>
      <c r="Y682" s="179"/>
      <c r="Z682" s="179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304">
        <v>0</v>
      </c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9" t="str">
        <f t="shared" si="70"/>
        <v>OKOK</v>
      </c>
    </row>
    <row r="683" spans="1:72" hidden="1">
      <c r="A683" s="166" t="str">
        <f>D683&amp;B683</f>
        <v/>
      </c>
      <c r="B683" s="167"/>
      <c r="C683" s="239"/>
      <c r="D683" s="212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12" t="s">
        <v>668</v>
      </c>
      <c r="Y683" s="179"/>
      <c r="Z683" s="179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9" t="str">
        <f t="shared" si="70"/>
        <v>OKOK</v>
      </c>
    </row>
    <row r="684" spans="1:72" hidden="1">
      <c r="A684" s="166" t="str">
        <f>D684&amp;B684</f>
        <v/>
      </c>
      <c r="B684" s="167"/>
      <c r="C684" s="239"/>
      <c r="D684" s="212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0" t="str">
        <f>IFERROR(_xlfn.XLOOKUP(F684, BS_ATIVIDADE[ATIVIDADE],BS_ATIVIDADE[UNIDADE] ), "*")</f>
        <v>*</v>
      </c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1"/>
      <c r="W684" s="263"/>
      <c r="X684" s="212" t="s">
        <v>668</v>
      </c>
      <c r="Y684" s="179"/>
      <c r="Z684" s="179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9" t="str">
        <f t="shared" si="70"/>
        <v>OKOK</v>
      </c>
    </row>
    <row r="685" spans="1:72" hidden="1">
      <c r="A685" s="166" t="str">
        <f>D685&amp;B685</f>
        <v/>
      </c>
      <c r="B685" s="167"/>
      <c r="C685" s="239"/>
      <c r="D685" s="212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12" t="s">
        <v>668</v>
      </c>
      <c r="Y685" s="179"/>
      <c r="Z685" s="179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9" t="str">
        <f t="shared" si="70"/>
        <v>OKOK</v>
      </c>
    </row>
    <row r="686" spans="1:72" hidden="1">
      <c r="A686" s="166" t="str">
        <f>D686&amp;B686</f>
        <v/>
      </c>
      <c r="B686" s="167"/>
      <c r="C686" s="239"/>
      <c r="D686" s="212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12" t="s">
        <v>668</v>
      </c>
      <c r="Y686" s="179"/>
      <c r="Z686" s="179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9" t="str">
        <f t="shared" si="70"/>
        <v>OKOK</v>
      </c>
    </row>
    <row r="687" spans="1:72" hidden="1">
      <c r="A687" s="166" t="str">
        <f>D687&amp;B687</f>
        <v/>
      </c>
      <c r="B687" s="167"/>
      <c r="C687" s="239"/>
      <c r="D687" s="212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12" t="s">
        <v>668</v>
      </c>
      <c r="Y687" s="179"/>
      <c r="Z687" s="179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9" t="str">
        <f t="shared" si="70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12" t="s">
        <v>668</v>
      </c>
      <c r="Y688" s="179"/>
      <c r="Z688" s="179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9" t="str">
        <f t="shared" si="70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12" t="s">
        <v>668</v>
      </c>
      <c r="Y689" s="179"/>
      <c r="Z689" s="179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9" t="str">
        <f t="shared" si="70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12" t="s">
        <v>668</v>
      </c>
      <c r="Y690" s="179"/>
      <c r="Z690" s="179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9" t="str">
        <f t="shared" si="70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12" t="s">
        <v>668</v>
      </c>
      <c r="Y691" s="179"/>
      <c r="Z691" s="179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9" t="str">
        <f t="shared" si="70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12" t="s">
        <v>668</v>
      </c>
      <c r="Y692" s="179"/>
      <c r="Z692" s="179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9" t="str">
        <f t="shared" si="70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12" t="s">
        <v>668</v>
      </c>
      <c r="Y693" s="179"/>
      <c r="Z693" s="179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9" t="str">
        <f t="shared" si="70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12" t="s">
        <v>668</v>
      </c>
      <c r="Y694" s="179"/>
      <c r="Z694" s="179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9" t="str">
        <f t="shared" si="70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12" t="s">
        <v>668</v>
      </c>
      <c r="Y695" s="179"/>
      <c r="Z695" s="179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9" t="str">
        <f t="shared" si="70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12" t="s">
        <v>668</v>
      </c>
      <c r="Y696" s="179"/>
      <c r="Z696" s="179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9" t="str">
        <f t="shared" si="70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12" t="s">
        <v>668</v>
      </c>
      <c r="Y697" s="179"/>
      <c r="Z697" s="179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9" t="str">
        <f t="shared" si="70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12" t="s">
        <v>668</v>
      </c>
      <c r="Y698" s="179"/>
      <c r="Z698" s="179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9" t="str">
        <f t="shared" si="70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9" t="str">
        <f t="shared" si="70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9" t="str">
        <f t="shared" si="70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9" t="str">
        <f t="shared" si="70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9" t="str">
        <f t="shared" si="70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9" t="str">
        <f t="shared" si="70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9" t="str">
        <f t="shared" si="70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9" t="str">
        <f t="shared" si="70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9" t="str">
        <f t="shared" si="70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9" t="str">
        <f t="shared" si="70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9" t="str">
        <f t="shared" si="70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9" t="str">
        <f t="shared" si="70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9" t="str">
        <f t="shared" si="70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9" t="str">
        <f t="shared" si="70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9" t="str">
        <f t="shared" si="70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9" t="str">
        <f t="shared" si="70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9" t="str">
        <f t="shared" si="70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9" t="str">
        <f t="shared" si="70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9" t="str">
        <f t="shared" si="70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9" t="str">
        <f t="shared" si="70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9" t="str">
        <f t="shared" si="70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9" t="str">
        <f t="shared" si="70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 t="s">
        <v>692</v>
      </c>
      <c r="BN720" s="179" t="s">
        <v>692</v>
      </c>
      <c r="BO720" s="210" t="s">
        <v>692</v>
      </c>
      <c r="BP720" s="244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9" t="str">
        <f t="shared" si="70"/>
        <v>OKOK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9"/>
      <c r="D800" s="240"/>
      <c r="E800" s="273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5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str">
        <f>IF(BS_CONTROLE[[#This Row],[Responsavel pelo boletim]]=0, "-", BS_CONTROLE[[#This Row],[Responsavel pelo boletim]])</f>
        <v>-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6"/>
      <c r="D801" s="349"/>
      <c r="E801" s="357"/>
      <c r="F801" s="350"/>
      <c r="G801" s="351"/>
      <c r="H801" s="352"/>
      <c r="I801" s="352"/>
      <c r="J801" s="353"/>
      <c r="K801" s="353"/>
      <c r="L801" s="355"/>
      <c r="M801" s="222"/>
      <c r="N801" s="358"/>
      <c r="O801" s="352"/>
      <c r="P801" s="352"/>
      <c r="Q801" s="355"/>
      <c r="AK801" s="264" t="str">
        <f>IF(BS_CONTROLE[[#This Row],[Local - Partida]]=0, "-", BS_CONTROLE[[#This Row],[Local - Partida]])</f>
        <v>-</v>
      </c>
      <c r="AL801" s="264" t="str">
        <f>IF(BS_CONTROLE[[#This Row],[Local - Encerramento]]=0, "-", BS_CONTROLE[[#This Row],[Local - Encerramento]])</f>
        <v>-</v>
      </c>
      <c r="AM801" s="264" t="str">
        <f>IF(BS_CONTROLE[[#This Row],[Entre - Estações]]=0, "-", BS_CONTROLE[[#This Row],[Entre - Estações]])</f>
        <v>-</v>
      </c>
      <c r="AN801" s="264" t="str">
        <f>IF(BS_CONTROLE[[#This Row],[SB]]=0, "-", BS_CONTROLE[[#This Row],[SB]])</f>
        <v>-</v>
      </c>
      <c r="AO801" s="246" t="str">
        <f>IF(BS_CONTROLE[[#This Row],[SUB]]=0, "-", BS_CONTROLE[[#This Row],[SUB]])</f>
        <v>-</v>
      </c>
      <c r="AP801" s="247" t="str">
        <f>IF(BS_CONTROLE[[#This Row],[KM - Inicio]]=0, "-", BS_CONTROLE[[#This Row],[KM - Inicio]])</f>
        <v>-</v>
      </c>
      <c r="AQ801" s="247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AY6:AY800 U6:U800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800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1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6">
    <cfRule type="cellIs" dxfId="264" priority="18530" operator="equal">
      <formula>"OPORTUNIDADE"</formula>
    </cfRule>
  </conditionalFormatting>
  <conditionalFormatting sqref="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800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800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800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1926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1927</v>
      </c>
      <c r="E3" s="305" t="s">
        <v>1928</v>
      </c>
      <c r="F3" s="305" t="s">
        <v>1929</v>
      </c>
      <c r="G3" s="310" t="s">
        <v>1930</v>
      </c>
      <c r="H3" s="305" t="s">
        <v>1931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1932</v>
      </c>
      <c r="E5" s="307">
        <v>46013</v>
      </c>
      <c r="F5" s="306">
        <v>7000</v>
      </c>
      <c r="G5" s="311" t="s">
        <v>1933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1934</v>
      </c>
      <c r="G6" s="311" t="s">
        <v>1933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1935</v>
      </c>
      <c r="G7" s="312" t="s">
        <v>1936</v>
      </c>
      <c r="H7" s="308" t="s">
        <v>1937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1938</v>
      </c>
      <c r="H8" s="306" t="s">
        <v>1939</v>
      </c>
    </row>
    <row r="9" spans="3:8">
      <c r="C9" s="306" t="s">
        <v>467</v>
      </c>
      <c r="D9" s="306" t="s">
        <v>1940</v>
      </c>
      <c r="E9" s="307">
        <v>45993</v>
      </c>
      <c r="F9" s="306">
        <v>12000</v>
      </c>
      <c r="G9" s="311" t="s">
        <v>1941</v>
      </c>
      <c r="H9" s="306"/>
    </row>
    <row r="10" spans="3:8" ht="29.25">
      <c r="C10" s="306" t="s">
        <v>467</v>
      </c>
      <c r="D10" s="306" t="s">
        <v>1942</v>
      </c>
      <c r="E10" s="307">
        <v>45993</v>
      </c>
      <c r="F10" s="306">
        <v>9000</v>
      </c>
      <c r="G10" s="311" t="s">
        <v>1943</v>
      </c>
      <c r="H10" s="306"/>
    </row>
    <row r="11" spans="3:8" ht="29.25">
      <c r="C11" s="306" t="s">
        <v>467</v>
      </c>
      <c r="D11" s="306" t="s">
        <v>1944</v>
      </c>
      <c r="E11" s="307">
        <v>45993</v>
      </c>
      <c r="F11" s="306">
        <v>10000</v>
      </c>
      <c r="G11" s="311" t="s">
        <v>1943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1945</v>
      </c>
      <c r="G12" s="311" t="s">
        <v>1946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1947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1948</v>
      </c>
      <c r="C4" s="310" t="s">
        <v>1949</v>
      </c>
      <c r="D4" s="310" t="s">
        <v>1950</v>
      </c>
      <c r="E4" s="310" t="s">
        <v>1951</v>
      </c>
      <c r="F4" s="310" t="s">
        <v>8</v>
      </c>
      <c r="G4" s="310" t="s">
        <v>1952</v>
      </c>
    </row>
    <row r="5" spans="2:8">
      <c r="B5" s="313" t="s">
        <v>1154</v>
      </c>
      <c r="C5" s="313">
        <v>314978</v>
      </c>
      <c r="D5" s="313" t="s">
        <v>1953</v>
      </c>
      <c r="E5" s="313" t="s">
        <v>542</v>
      </c>
      <c r="F5" s="313" t="s">
        <v>101</v>
      </c>
      <c r="G5" s="314">
        <v>46143</v>
      </c>
    </row>
    <row r="6" spans="2:8">
      <c r="B6" s="313" t="s">
        <v>1954</v>
      </c>
      <c r="C6" s="313">
        <v>256790</v>
      </c>
      <c r="D6" s="313" t="s">
        <v>1955</v>
      </c>
      <c r="E6" s="313" t="s">
        <v>542</v>
      </c>
      <c r="F6" s="313" t="s">
        <v>1956</v>
      </c>
      <c r="G6" s="314">
        <v>45992</v>
      </c>
    </row>
    <row r="7" spans="2:8">
      <c r="B7" s="313" t="s">
        <v>1957</v>
      </c>
      <c r="C7" s="313">
        <v>265193</v>
      </c>
      <c r="D7" s="313" t="s">
        <v>1958</v>
      </c>
      <c r="E7" s="313" t="s">
        <v>543</v>
      </c>
      <c r="F7" s="313" t="s">
        <v>1501</v>
      </c>
      <c r="G7" s="313" t="s">
        <v>1959</v>
      </c>
    </row>
    <row r="8" spans="2:8">
      <c r="B8" s="313" t="s">
        <v>1960</v>
      </c>
      <c r="C8" s="313">
        <v>293716</v>
      </c>
      <c r="D8" s="313" t="s">
        <v>1961</v>
      </c>
      <c r="E8" s="313" t="s">
        <v>543</v>
      </c>
      <c r="F8" s="313" t="s">
        <v>1501</v>
      </c>
      <c r="G8" s="314">
        <v>46204</v>
      </c>
    </row>
    <row r="9" spans="2:8">
      <c r="B9" s="313" t="s">
        <v>1962</v>
      </c>
      <c r="C9" s="313">
        <v>257258</v>
      </c>
      <c r="D9" s="313" t="s">
        <v>1963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1964</v>
      </c>
      <c r="C10" s="313">
        <v>371147</v>
      </c>
      <c r="D10" s="313" t="s">
        <v>1965</v>
      </c>
      <c r="E10" s="313" t="s">
        <v>544</v>
      </c>
      <c r="F10" s="313" t="s">
        <v>144</v>
      </c>
      <c r="G10" s="313" t="s">
        <v>1959</v>
      </c>
    </row>
    <row r="11" spans="2:8">
      <c r="B11" s="313" t="s">
        <v>1966</v>
      </c>
      <c r="C11" s="313">
        <v>259230</v>
      </c>
      <c r="D11" s="313" t="s">
        <v>1967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1968</v>
      </c>
      <c r="C12" s="313">
        <v>370705</v>
      </c>
      <c r="D12" s="313"/>
      <c r="E12" s="313" t="s">
        <v>544</v>
      </c>
      <c r="F12" s="313" t="s">
        <v>144</v>
      </c>
      <c r="G12" s="313" t="s">
        <v>1959</v>
      </c>
    </row>
    <row r="13" spans="2:8">
      <c r="B13" s="313" t="s">
        <v>1969</v>
      </c>
      <c r="C13" s="313">
        <v>258542</v>
      </c>
      <c r="D13" s="313" t="s">
        <v>1970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1971</v>
      </c>
      <c r="C14" s="313">
        <v>257050</v>
      </c>
      <c r="D14" s="313" t="s">
        <v>1972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1973</v>
      </c>
      <c r="D5" s="397"/>
      <c r="E5" s="397"/>
      <c r="F5" s="397"/>
      <c r="G5" s="397"/>
      <c r="H5" s="397"/>
      <c r="I5" s="397"/>
      <c r="J5" s="398"/>
      <c r="K5" s="399" t="s">
        <v>1974</v>
      </c>
      <c r="L5" s="400"/>
      <c r="M5" s="400"/>
      <c r="N5" s="400"/>
      <c r="O5" s="401" t="s">
        <v>1975</v>
      </c>
      <c r="P5" s="402"/>
      <c r="Q5" s="403"/>
    </row>
    <row r="6" spans="1:17" s="94" customFormat="1" ht="15.75" customHeight="1">
      <c r="A6" s="88" t="s">
        <v>1976</v>
      </c>
      <c r="B6" s="95" t="s">
        <v>1977</v>
      </c>
      <c r="C6" s="96" t="s">
        <v>875</v>
      </c>
      <c r="D6" s="97" t="s">
        <v>876</v>
      </c>
      <c r="E6" s="96" t="s">
        <v>1978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1979</v>
      </c>
      <c r="M6" s="139" t="s">
        <v>335</v>
      </c>
      <c r="N6" s="140" t="s">
        <v>870</v>
      </c>
      <c r="O6" s="233" t="s">
        <v>913</v>
      </c>
      <c r="P6" s="157"/>
      <c r="Q6" s="189" t="s">
        <v>1980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Oportunidade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-</v>
      </c>
      <c r="L663" s="141" t="str">
        <f>IF(SP_SUL!AM681="","*",SP_SUL!AM681)</f>
        <v>-</v>
      </c>
      <c r="M663" s="141" t="str">
        <f>IF(SP_SUL!AP681="","*",SP_SUL!AP681)</f>
        <v>-</v>
      </c>
      <c r="N663" s="141" t="str">
        <f>IF(SP_SUL!AM681="","*",SP_SUL!AM681)</f>
        <v>-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1980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L659" sqref="L65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1981</v>
      </c>
      <c r="W1" s="409"/>
      <c r="X1" s="409"/>
      <c r="Y1" s="104"/>
    </row>
    <row r="2" spans="1:25" s="101" customFormat="1" ht="11.25" customHeight="1">
      <c r="A2" s="105" t="s">
        <v>1982</v>
      </c>
      <c r="B2" s="105" t="s">
        <v>1977</v>
      </c>
      <c r="C2" s="105" t="s">
        <v>313</v>
      </c>
      <c r="D2" s="106" t="s">
        <v>875</v>
      </c>
      <c r="E2" s="106" t="s">
        <v>876</v>
      </c>
      <c r="F2" s="106" t="s">
        <v>1976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1983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 hidden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 hidden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8" t="str">
        <f>IF(SP_SUL!N660="","*",SP_SUL!N660)</f>
        <v>ZXI2/216ZXI2/ZST2162</v>
      </c>
      <c r="M659" s="111">
        <f>IF(SP_SUL!J660="","*",SP_SUL!J660)</f>
        <v>56</v>
      </c>
      <c r="N659" s="257">
        <f>IF(SP_SUL!K660="","*",SP_SUL!K660)</f>
        <v>218.75</v>
      </c>
      <c r="O659" s="257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8" t="str">
        <f>IF(SP_SUL!N661="","*",SP_SUL!N661)</f>
        <v>ZER169</v>
      </c>
      <c r="M660" s="111">
        <f>IF(SP_SUL!J661="","*",SP_SUL!J661)</f>
        <v>56</v>
      </c>
      <c r="N660" s="257">
        <f>IF(SP_SUL!K661="","*",SP_SUL!K661)</f>
        <v>168</v>
      </c>
      <c r="O660" s="257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8" t="str">
        <f>IF(SP_SUL!N662="","*",SP_SUL!N662)</f>
        <v>ZER169</v>
      </c>
      <c r="M661" s="111">
        <f>IF(SP_SUL!J662="","*",SP_SUL!J662)</f>
        <v>56</v>
      </c>
      <c r="N661" s="257">
        <f>IF(SP_SUL!K662="","*",SP_SUL!K662)</f>
        <v>167.5</v>
      </c>
      <c r="O661" s="257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8" t="str">
        <f>IF(SP_SUL!N663="","*",SP_SUL!N663)</f>
        <v>ZWI2/121ZWI2/1231212/1241232/1251242/ZYQ1262</v>
      </c>
      <c r="M662" s="111">
        <f>IF(SP_SUL!J663="","*",SP_SUL!J663)</f>
        <v>55</v>
      </c>
      <c r="N662" s="257">
        <f>IF(SP_SUL!K663="","*",SP_SUL!K663)</f>
        <v>118.3</v>
      </c>
      <c r="O662" s="257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8">
        <f>IF(SP_SUL!N664="","*",SP_SUL!N664)</f>
        <v>1231212</v>
      </c>
      <c r="M663" s="111">
        <f>IF(SP_SUL!J664="","*",SP_SUL!J664)</f>
        <v>55</v>
      </c>
      <c r="N663" s="257">
        <f>IF(SP_SUL!K664="","*",SP_SUL!K664)</f>
        <v>121.63</v>
      </c>
      <c r="O663" s="257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8" t="str">
        <f>IF(SP_SUL!N665="","*",SP_SUL!N665)</f>
        <v>121ZWI2</v>
      </c>
      <c r="M664" s="111">
        <f>IF(SP_SUL!J665="","*",SP_SUL!J665)</f>
        <v>55</v>
      </c>
      <c r="N664" s="257">
        <f>IF(SP_SUL!K665="","*",SP_SUL!K665)</f>
        <v>120.521</v>
      </c>
      <c r="O664" s="257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8" t="str">
        <f>IF(SP_SUL!N666="","*",SP_SUL!N666)</f>
        <v>ZWI2</v>
      </c>
      <c r="M665" s="111">
        <f>IF(SP_SUL!J666="","*",SP_SUL!J666)</f>
        <v>55</v>
      </c>
      <c r="N665" s="257">
        <f>IF(SP_SUL!K666="","*",SP_SUL!K666)</f>
        <v>118.617</v>
      </c>
      <c r="O665" s="257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8">
        <f>IF(SP_SUL!N667="","*",SP_SUL!N667)</f>
        <v>1231212</v>
      </c>
      <c r="M666" s="111">
        <f>IF(SP_SUL!J667="","*",SP_SUL!J667)</f>
        <v>55</v>
      </c>
      <c r="N666" s="257">
        <f>IF(SP_SUL!K667="","*",SP_SUL!K667)</f>
        <v>121.9</v>
      </c>
      <c r="O666" s="257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*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8" t="str">
        <f>IF(SP_SUL!N669="","*",SP_SUL!N669)</f>
        <v>144ZMS1</v>
      </c>
      <c r="M667" s="111">
        <f>IF(SP_SUL!J669="","*",SP_SUL!J669)</f>
        <v>48</v>
      </c>
      <c r="N667" s="257">
        <f>IF(SP_SUL!K669="","*",SP_SUL!K669)</f>
        <v>142.08000000000001</v>
      </c>
      <c r="O667" s="257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8" t="str">
        <f>IF(SP_SUL!N670="","*",SP_SUL!N670)</f>
        <v>-</v>
      </c>
      <c r="M668" s="111" t="str">
        <f>IF(SP_SUL!J670="","*",SP_SUL!J670)</f>
        <v>*</v>
      </c>
      <c r="N668" s="257" t="str">
        <f>IF(SP_SUL!K670="","*",SP_SUL!K670)</f>
        <v>*</v>
      </c>
      <c r="O668" s="257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8" t="str">
        <f>IF(SP_SUL!N671="","*",SP_SUL!N671)</f>
        <v>-</v>
      </c>
      <c r="M669" s="111" t="str">
        <f>IF(SP_SUL!J671="","*",SP_SUL!J671)</f>
        <v>*</v>
      </c>
      <c r="N669" s="257" t="str">
        <f>IF(SP_SUL!K671="","*",SP_SUL!K671)</f>
        <v>*</v>
      </c>
      <c r="O669" s="257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*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8" t="str">
        <f>IF(SP_SUL!N672="","*",SP_SUL!N672)</f>
        <v>1571562/ZEV1572/ZEV2</v>
      </c>
      <c r="M670" s="111">
        <f>IF(SP_SUL!J672="","*",SP_SUL!J672)</f>
        <v>55</v>
      </c>
      <c r="N670" s="257">
        <f>IF(SP_SUL!K672="","*",SP_SUL!K672)</f>
        <v>156</v>
      </c>
      <c r="O670" s="257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8" t="str">
        <f>IF(SP_SUL!N673="","*",SP_SUL!N673)</f>
        <v>-</v>
      </c>
      <c r="M671" s="111" t="str">
        <f>IF(SP_SUL!J673="","*",SP_SUL!J673)</f>
        <v>*</v>
      </c>
      <c r="N671" s="257" t="str">
        <f>IF(SP_SUL!K673="","*",SP_SUL!K673)</f>
        <v>*</v>
      </c>
      <c r="O671" s="257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*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8" t="str">
        <f>IF(SP_SUL!N674="","*",SP_SUL!N674)</f>
        <v>K79ZEZ2</v>
      </c>
      <c r="M672" s="111">
        <f>IF(SP_SUL!J674="","*",SP_SUL!J674)</f>
        <v>92</v>
      </c>
      <c r="N672" s="257">
        <f>IF(SP_SUL!K674="","*",SP_SUL!K674)</f>
        <v>75.183999999999997</v>
      </c>
      <c r="O672" s="257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*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IF(SP_SUL!H676="","*",SP_SUL!H676)</f>
        <v>*</v>
      </c>
      <c r="J673" s="110" t="str">
        <f>IF(SP_SUL!I675="","*",SP_SUL!I675)</f>
        <v>K67ZEV2</v>
      </c>
      <c r="K673" s="110" t="str">
        <f>IF(SP_SUL!M675="","*",SP_SUL!M675)</f>
        <v>ZXW</v>
      </c>
      <c r="L673" s="318" t="str">
        <f>IF(SP_SUL!N675="","*",SP_SUL!N675)</f>
        <v>K84ZXW2</v>
      </c>
      <c r="M673" s="111">
        <f>IF(SP_SUL!J675="","*",SP_SUL!J675)</f>
        <v>92</v>
      </c>
      <c r="N673" s="257">
        <f>IF(SP_SUL!K675="","*",SP_SUL!K675)</f>
        <v>83.7</v>
      </c>
      <c r="O673" s="257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 hidden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e">
        <f>IF(SP_SUL!#REF!="","*",SP_SUL!#REF!)</f>
        <v>#REF!</v>
      </c>
      <c r="J674" s="110" t="str">
        <f>IF(SP_SUL!I676="","*",SP_SUL!I676)</f>
        <v>*</v>
      </c>
      <c r="K674" s="110" t="str">
        <f>IF(SP_SUL!M676="","*",SP_SUL!M676)</f>
        <v>*</v>
      </c>
      <c r="L674" s="318" t="str">
        <f>IF(SP_SUL!N676="","*",SP_SUL!N676)</f>
        <v>*</v>
      </c>
      <c r="M674" s="111" t="str">
        <f>IF(SP_SUL!J676="","*",SP_SUL!J676)</f>
        <v>*</v>
      </c>
      <c r="N674" s="257" t="str">
        <f>IF(SP_SUL!K676="","*",SP_SUL!K676)</f>
        <v>*</v>
      </c>
      <c r="O674" s="257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*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8" t="str">
        <f>IF(SP_SUL!N677="","*",SP_SUL!N677)</f>
        <v>ZPT2</v>
      </c>
      <c r="M675" s="111">
        <f>IF(SP_SUL!J677="","*",SP_SUL!J677)</f>
        <v>92</v>
      </c>
      <c r="N675" s="257">
        <f>IF(SP_SUL!K677="","*",SP_SUL!K677)</f>
        <v>106.8</v>
      </c>
      <c r="O675" s="257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*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8" t="str">
        <f>IF(SP_SUL!N678="","*",SP_SUL!N678)</f>
        <v>ZPT2</v>
      </c>
      <c r="M676" s="111">
        <f>IF(SP_SUL!J678="","*",SP_SUL!J678)</f>
        <v>92</v>
      </c>
      <c r="N676" s="257">
        <f>IF(SP_SUL!K678="","*",SP_SUL!K678)</f>
        <v>106.8</v>
      </c>
      <c r="O676" s="257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*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8" t="str">
        <f>IF(SP_SUL!N679="","*",SP_SUL!N679)</f>
        <v>ZPT2</v>
      </c>
      <c r="M677" s="111">
        <f>IF(SP_SUL!J679="","*",SP_SUL!J679)</f>
        <v>92</v>
      </c>
      <c r="N677" s="257">
        <f>IF(SP_SUL!K679="","*",SP_SUL!K679)</f>
        <v>106.8</v>
      </c>
      <c r="O677" s="257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*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8" t="str">
        <f>IF(SP_SUL!N680="","*",SP_SUL!N680)</f>
        <v>ZGM1/117ZGM1</v>
      </c>
      <c r="M678" s="111">
        <f>IF(SP_SUL!J680="","*",SP_SUL!J680)</f>
        <v>30</v>
      </c>
      <c r="N678" s="257">
        <f>IF(SP_SUL!K680="","*",SP_SUL!K680)</f>
        <v>114</v>
      </c>
      <c r="O678" s="257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 hidden="1">
      <c r="A679" s="109" t="str">
        <f>IF(SP_SUL!Y681="","*",SP_SUL!Y681)</f>
        <v>*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-</v>
      </c>
      <c r="E679" s="110" t="str">
        <f>IF(SP_SUL!T681="","*",SP_SUL!T681)</f>
        <v>-</v>
      </c>
      <c r="F679" s="110" t="str">
        <f>IF(SP_SUL!B681="","*",SP_SUL!B681)</f>
        <v>*</v>
      </c>
      <c r="G679" s="110" t="str">
        <f>IF(SP_SUL!D681="","*",SP_SUL!D681)</f>
        <v>*</v>
      </c>
      <c r="H679" s="110" t="str">
        <f>IF(SP_SUL!F681="","*",SP_SUL!F681)</f>
        <v>*</v>
      </c>
      <c r="I679" s="110" t="str">
        <f>IF(SP_SUL!H681="","*",SP_SUL!H681)</f>
        <v>*</v>
      </c>
      <c r="J679" s="110" t="str">
        <f>IF(SP_SUL!I681="","*",SP_SUL!I681)</f>
        <v>*</v>
      </c>
      <c r="K679" s="110" t="str">
        <f>IF(SP_SUL!M681="","*",SP_SUL!M681)</f>
        <v>-</v>
      </c>
      <c r="L679" s="318" t="str">
        <f>IF(SP_SUL!N681="","*",SP_SUL!N681)</f>
        <v>-</v>
      </c>
      <c r="M679" s="111" t="str">
        <f>IF(SP_SUL!J681="","*",SP_SUL!J681)</f>
        <v>*</v>
      </c>
      <c r="N679" s="257" t="str">
        <f>IF(SP_SUL!K681="","*",SP_SUL!K681)</f>
        <v>*</v>
      </c>
      <c r="O679" s="257" t="str">
        <f>IF(SP_SUL!L681="","*",SP_SUL!L681)</f>
        <v>*</v>
      </c>
      <c r="P679" s="111"/>
      <c r="Q679" s="128" t="str">
        <f>IF(SP_SUL!O681="","*",SP_SUL!O681)</f>
        <v>*</v>
      </c>
      <c r="R679" s="128" t="str">
        <f>IF(SP_SUL!P681="","*",SP_SUL!P681)</f>
        <v>*</v>
      </c>
      <c r="S679" s="110" t="str">
        <f>IF(SP_SUL!Q681="","*",CONCATENATE(SP_SUL!Q681," ",SP_SUL!R681))</f>
        <v>*</v>
      </c>
      <c r="T679" s="110" t="str">
        <f>IF(SP_SUL!V681="","*",SP_SUL!V681)</f>
        <v>*</v>
      </c>
      <c r="U679" s="110" t="str">
        <f>IF(SP_SUL!W681="","*",SP_SUL!W681)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8" t="str">
        <f>IF(SP_SUL!N682="","*",SP_SUL!N682)</f>
        <v>-</v>
      </c>
      <c r="M680" s="111" t="str">
        <f>IF(SP_SUL!J682="","*",SP_SUL!J682)</f>
        <v>*</v>
      </c>
      <c r="N680" s="257" t="str">
        <f>IF(SP_SUL!K682="","*",SP_SUL!K682)</f>
        <v>*</v>
      </c>
      <c r="O680" s="257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8" t="str">
        <f>IF(SP_SUL!N683="","*",SP_SUL!N683)</f>
        <v>-</v>
      </c>
      <c r="M681" s="111" t="str">
        <f>IF(SP_SUL!J683="","*",SP_SUL!J683)</f>
        <v>*</v>
      </c>
      <c r="N681" s="257" t="str">
        <f>IF(SP_SUL!K683="","*",SP_SUL!K683)</f>
        <v>*</v>
      </c>
      <c r="O681" s="257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8" t="str">
        <f>IF(SP_SUL!N684="","*",SP_SUL!N684)</f>
        <v>-</v>
      </c>
      <c r="M682" s="111" t="str">
        <f>IF(SP_SUL!J684="","*",SP_SUL!J684)</f>
        <v>*</v>
      </c>
      <c r="N682" s="257" t="str">
        <f>IF(SP_SUL!K684="","*",SP_SUL!K684)</f>
        <v>*</v>
      </c>
      <c r="O682" s="257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8" t="str">
        <f>IF(SP_SUL!N685="","*",SP_SUL!N685)</f>
        <v>-</v>
      </c>
      <c r="M683" s="111" t="str">
        <f>IF(SP_SUL!J685="","*",SP_SUL!J685)</f>
        <v>*</v>
      </c>
      <c r="N683" s="257" t="str">
        <f>IF(SP_SUL!K685="","*",SP_SUL!K685)</f>
        <v>*</v>
      </c>
      <c r="O683" s="257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8" t="str">
        <f>IF(SP_SUL!N686="","*",SP_SUL!N686)</f>
        <v>-</v>
      </c>
      <c r="M684" s="111" t="str">
        <f>IF(SP_SUL!J686="","*",SP_SUL!J686)</f>
        <v>*</v>
      </c>
      <c r="N684" s="257" t="str">
        <f>IF(SP_SUL!K686="","*",SP_SUL!K686)</f>
        <v>*</v>
      </c>
      <c r="O684" s="257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8" t="str">
        <f>IF(SP_SUL!N687="","*",SP_SUL!N687)</f>
        <v>-</v>
      </c>
      <c r="M685" s="111" t="str">
        <f>IF(SP_SUL!J687="","*",SP_SUL!J687)</f>
        <v>*</v>
      </c>
      <c r="N685" s="257" t="str">
        <f>IF(SP_SUL!K687="","*",SP_SUL!K687)</f>
        <v>*</v>
      </c>
      <c r="O685" s="257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8" t="str">
        <f>IF(SP_SUL!N688="","*",SP_SUL!N688)</f>
        <v>-</v>
      </c>
      <c r="M686" s="111" t="str">
        <f>IF(SP_SUL!J688="","*",SP_SUL!J688)</f>
        <v>*</v>
      </c>
      <c r="N686" s="257" t="str">
        <f>IF(SP_SUL!K688="","*",SP_SUL!K688)</f>
        <v>*</v>
      </c>
      <c r="O686" s="257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8" t="str">
        <f>IF(SP_SUL!N689="","*",SP_SUL!N689)</f>
        <v>-</v>
      </c>
      <c r="M687" s="111" t="str">
        <f>IF(SP_SUL!J689="","*",SP_SUL!J689)</f>
        <v>*</v>
      </c>
      <c r="N687" s="257" t="str">
        <f>IF(SP_SUL!K689="","*",SP_SUL!K689)</f>
        <v>*</v>
      </c>
      <c r="O687" s="257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8" t="str">
        <f>IF(SP_SUL!N690="","*",SP_SUL!N690)</f>
        <v>-</v>
      </c>
      <c r="M688" s="111" t="str">
        <f>IF(SP_SUL!J690="","*",SP_SUL!J690)</f>
        <v>*</v>
      </c>
      <c r="N688" s="257" t="str">
        <f>IF(SP_SUL!K690="","*",SP_SUL!K690)</f>
        <v>*</v>
      </c>
      <c r="O688" s="257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8" t="str">
        <f>IF(SP_SUL!N691="","*",SP_SUL!N691)</f>
        <v>-</v>
      </c>
      <c r="M689" s="111" t="str">
        <f>IF(SP_SUL!J691="","*",SP_SUL!J691)</f>
        <v>*</v>
      </c>
      <c r="N689" s="257" t="str">
        <f>IF(SP_SUL!K691="","*",SP_SUL!K691)</f>
        <v>*</v>
      </c>
      <c r="O689" s="257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8" t="str">
        <f>IF(SP_SUL!N692="","*",SP_SUL!N692)</f>
        <v>-</v>
      </c>
      <c r="M690" s="111" t="str">
        <f>IF(SP_SUL!J692="","*",SP_SUL!J692)</f>
        <v>*</v>
      </c>
      <c r="N690" s="257" t="str">
        <f>IF(SP_SUL!K692="","*",SP_SUL!K692)</f>
        <v>*</v>
      </c>
      <c r="O690" s="257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8" t="str">
        <f>IF(SP_SUL!N693="","*",SP_SUL!N693)</f>
        <v>-</v>
      </c>
      <c r="M691" s="111" t="str">
        <f>IF(SP_SUL!J693="","*",SP_SUL!J693)</f>
        <v>*</v>
      </c>
      <c r="N691" s="257" t="str">
        <f>IF(SP_SUL!K693="","*",SP_SUL!K693)</f>
        <v>*</v>
      </c>
      <c r="O691" s="257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8" t="str">
        <f>IF(SP_SUL!N694="","*",SP_SUL!N694)</f>
        <v>-</v>
      </c>
      <c r="M692" s="111" t="str">
        <f>IF(SP_SUL!J694="","*",SP_SUL!J694)</f>
        <v>*</v>
      </c>
      <c r="N692" s="257" t="str">
        <f>IF(SP_SUL!K694="","*",SP_SUL!K694)</f>
        <v>*</v>
      </c>
      <c r="O692" s="257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8" t="str">
        <f>IF(SP_SUL!N695="","*",SP_SUL!N695)</f>
        <v>-</v>
      </c>
      <c r="M693" s="111" t="str">
        <f>IF(SP_SUL!J695="","*",SP_SUL!J695)</f>
        <v>*</v>
      </c>
      <c r="N693" s="257" t="str">
        <f>IF(SP_SUL!K695="","*",SP_SUL!K695)</f>
        <v>*</v>
      </c>
      <c r="O693" s="257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8" t="str">
        <f>IF(SP_SUL!N696="","*",SP_SUL!N696)</f>
        <v>-</v>
      </c>
      <c r="M694" s="111" t="str">
        <f>IF(SP_SUL!J696="","*",SP_SUL!J696)</f>
        <v>*</v>
      </c>
      <c r="N694" s="257" t="str">
        <f>IF(SP_SUL!K696="","*",SP_SUL!K696)</f>
        <v>*</v>
      </c>
      <c r="O694" s="257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8" t="str">
        <f>IF(SP_SUL!N697="","*",SP_SUL!N697)</f>
        <v>-</v>
      </c>
      <c r="M695" s="111" t="str">
        <f>IF(SP_SUL!J697="","*",SP_SUL!J697)</f>
        <v>*</v>
      </c>
      <c r="N695" s="257" t="str">
        <f>IF(SP_SUL!K697="","*",SP_SUL!K697)</f>
        <v>*</v>
      </c>
      <c r="O695" s="257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8" t="str">
        <f>IF(SP_SUL!N698="","*",SP_SUL!N698)</f>
        <v>-</v>
      </c>
      <c r="M696" s="111" t="str">
        <f>IF(SP_SUL!J698="","*",SP_SUL!J698)</f>
        <v>*</v>
      </c>
      <c r="N696" s="257" t="str">
        <f>IF(SP_SUL!K698="","*",SP_SUL!K698)</f>
        <v>*</v>
      </c>
      <c r="O696" s="257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8" t="str">
        <f>IF(SP_SUL!N699="","*",SP_SUL!N699)</f>
        <v>-</v>
      </c>
      <c r="M697" s="111" t="str">
        <f>IF(SP_SUL!J699="","*",SP_SUL!J699)</f>
        <v>*</v>
      </c>
      <c r="N697" s="257" t="str">
        <f>IF(SP_SUL!K699="","*",SP_SUL!K699)</f>
        <v>*</v>
      </c>
      <c r="O697" s="257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8" t="str">
        <f>IF(SP_SUL!N700="","*",SP_SUL!N700)</f>
        <v>-</v>
      </c>
      <c r="M698" s="111" t="str">
        <f>IF(SP_SUL!J700="","*",SP_SUL!J700)</f>
        <v>*</v>
      </c>
      <c r="N698" s="257" t="str">
        <f>IF(SP_SUL!K700="","*",SP_SUL!K700)</f>
        <v>*</v>
      </c>
      <c r="O698" s="257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8" t="str">
        <f>IF(SP_SUL!N701="","*",SP_SUL!N701)</f>
        <v>-</v>
      </c>
      <c r="M699" s="111" t="str">
        <f>IF(SP_SUL!J701="","*",SP_SUL!J701)</f>
        <v>*</v>
      </c>
      <c r="N699" s="257" t="str">
        <f>IF(SP_SUL!K701="","*",SP_SUL!K701)</f>
        <v>*</v>
      </c>
      <c r="O699" s="257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8" t="str">
        <f>IF(SP_SUL!N702="","*",SP_SUL!N702)</f>
        <v>-</v>
      </c>
      <c r="M700" s="111" t="str">
        <f>IF(SP_SUL!J702="","*",SP_SUL!J702)</f>
        <v>*</v>
      </c>
      <c r="N700" s="257" t="str">
        <f>IF(SP_SUL!K702="","*",SP_SUL!K702)</f>
        <v>*</v>
      </c>
      <c r="O700" s="257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8" t="str">
        <f>IF(SP_SUL!N703="","*",SP_SUL!N703)</f>
        <v>-</v>
      </c>
      <c r="M701" s="111" t="str">
        <f>IF(SP_SUL!J703="","*",SP_SUL!J703)</f>
        <v>*</v>
      </c>
      <c r="N701" s="257" t="str">
        <f>IF(SP_SUL!K703="","*",SP_SUL!K703)</f>
        <v>*</v>
      </c>
      <c r="O701" s="257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8" t="str">
        <f>IF(SP_SUL!N704="","*",SP_SUL!N704)</f>
        <v>-</v>
      </c>
      <c r="M702" s="111" t="str">
        <f>IF(SP_SUL!J704="","*",SP_SUL!J704)</f>
        <v>*</v>
      </c>
      <c r="N702" s="257" t="str">
        <f>IF(SP_SUL!K704="","*",SP_SUL!K704)</f>
        <v>*</v>
      </c>
      <c r="O702" s="257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8" t="str">
        <f>IF(SP_SUL!N705="","*",SP_SUL!N705)</f>
        <v>-</v>
      </c>
      <c r="M703" s="111" t="str">
        <f>IF(SP_SUL!J705="","*",SP_SUL!J705)</f>
        <v>*</v>
      </c>
      <c r="N703" s="257" t="str">
        <f>IF(SP_SUL!K705="","*",SP_SUL!K705)</f>
        <v>*</v>
      </c>
      <c r="O703" s="257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8" t="str">
        <f>IF(SP_SUL!N706="","*",SP_SUL!N706)</f>
        <v>-</v>
      </c>
      <c r="M704" s="111" t="str">
        <f>IF(SP_SUL!J706="","*",SP_SUL!J706)</f>
        <v>*</v>
      </c>
      <c r="N704" s="257" t="str">
        <f>IF(SP_SUL!K706="","*",SP_SUL!K706)</f>
        <v>*</v>
      </c>
      <c r="O704" s="257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8" t="str">
        <f>IF(SP_SUL!N707="","*",SP_SUL!N707)</f>
        <v>-</v>
      </c>
      <c r="M705" s="111" t="str">
        <f>IF(SP_SUL!J707="","*",SP_SUL!J707)</f>
        <v>*</v>
      </c>
      <c r="N705" s="257" t="str">
        <f>IF(SP_SUL!K707="","*",SP_SUL!K707)</f>
        <v>*</v>
      </c>
      <c r="O705" s="257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8" t="str">
        <f>IF(SP_SUL!N708="","*",SP_SUL!N708)</f>
        <v>-</v>
      </c>
      <c r="M706" s="111" t="str">
        <f>IF(SP_SUL!J708="","*",SP_SUL!J708)</f>
        <v>*</v>
      </c>
      <c r="N706" s="257" t="str">
        <f>IF(SP_SUL!K708="","*",SP_SUL!K708)</f>
        <v>*</v>
      </c>
      <c r="O706" s="257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8" t="str">
        <f>IF(SP_SUL!N709="","*",SP_SUL!N709)</f>
        <v>-</v>
      </c>
      <c r="M707" s="111" t="str">
        <f>IF(SP_SUL!J709="","*",SP_SUL!J709)</f>
        <v>*</v>
      </c>
      <c r="N707" s="257" t="str">
        <f>IF(SP_SUL!K709="","*",SP_SUL!K709)</f>
        <v>*</v>
      </c>
      <c r="O707" s="257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8" t="str">
        <f>IF(SP_SUL!N710="","*",SP_SUL!N710)</f>
        <v>-</v>
      </c>
      <c r="M708" s="111" t="str">
        <f>IF(SP_SUL!J710="","*",SP_SUL!J710)</f>
        <v>*</v>
      </c>
      <c r="N708" s="257" t="str">
        <f>IF(SP_SUL!K710="","*",SP_SUL!K710)</f>
        <v>*</v>
      </c>
      <c r="O708" s="257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8" t="str">
        <f>IF(SP_SUL!N711="","*",SP_SUL!N711)</f>
        <v>-</v>
      </c>
      <c r="M709" s="111" t="str">
        <f>IF(SP_SUL!J711="","*",SP_SUL!J711)</f>
        <v>*</v>
      </c>
      <c r="N709" s="257" t="str">
        <f>IF(SP_SUL!K711="","*",SP_SUL!K711)</f>
        <v>*</v>
      </c>
      <c r="O709" s="257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8" t="str">
        <f>IF(SP_SUL!N712="","*",SP_SUL!N712)</f>
        <v>-</v>
      </c>
      <c r="M710" s="111" t="str">
        <f>IF(SP_SUL!J712="","*",SP_SUL!J712)</f>
        <v>*</v>
      </c>
      <c r="N710" s="257" t="str">
        <f>IF(SP_SUL!K712="","*",SP_SUL!K712)</f>
        <v>*</v>
      </c>
      <c r="O710" s="257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8" t="str">
        <f>IF(SP_SUL!N713="","*",SP_SUL!N713)</f>
        <v>-</v>
      </c>
      <c r="M711" s="111" t="str">
        <f>IF(SP_SUL!J713="","*",SP_SUL!J713)</f>
        <v>*</v>
      </c>
      <c r="N711" s="257" t="str">
        <f>IF(SP_SUL!K713="","*",SP_SUL!K713)</f>
        <v>*</v>
      </c>
      <c r="O711" s="257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8" t="str">
        <f>IF(SP_SUL!N714="","*",SP_SUL!N714)</f>
        <v>-</v>
      </c>
      <c r="M712" s="111" t="str">
        <f>IF(SP_SUL!J714="","*",SP_SUL!J714)</f>
        <v>*</v>
      </c>
      <c r="N712" s="257" t="str">
        <f>IF(SP_SUL!K714="","*",SP_SUL!K714)</f>
        <v>*</v>
      </c>
      <c r="O712" s="257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8" t="str">
        <f>IF(SP_SUL!N715="","*",SP_SUL!N715)</f>
        <v>-</v>
      </c>
      <c r="M713" s="111" t="str">
        <f>IF(SP_SUL!J715="","*",SP_SUL!J715)</f>
        <v>*</v>
      </c>
      <c r="N713" s="257" t="str">
        <f>IF(SP_SUL!K715="","*",SP_SUL!K715)</f>
        <v>*</v>
      </c>
      <c r="O713" s="257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8" t="str">
        <f>IF(SP_SUL!N716="","*",SP_SUL!N716)</f>
        <v>-</v>
      </c>
      <c r="M714" s="111" t="str">
        <f>IF(SP_SUL!J716="","*",SP_SUL!J716)</f>
        <v>*</v>
      </c>
      <c r="N714" s="257" t="str">
        <f>IF(SP_SUL!K716="","*",SP_SUL!K716)</f>
        <v>*</v>
      </c>
      <c r="O714" s="257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8" t="str">
        <f>IF(SP_SUL!N717="","*",SP_SUL!N717)</f>
        <v>-</v>
      </c>
      <c r="M715" s="111" t="str">
        <f>IF(SP_SUL!J717="","*",SP_SUL!J717)</f>
        <v>*</v>
      </c>
      <c r="N715" s="257" t="str">
        <f>IF(SP_SUL!K717="","*",SP_SUL!K717)</f>
        <v>*</v>
      </c>
      <c r="O715" s="257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8" t="str">
        <f>IF(SP_SUL!N718="","*",SP_SUL!N718)</f>
        <v>-</v>
      </c>
      <c r="M716" s="111" t="str">
        <f>IF(SP_SUL!J718="","*",SP_SUL!J718)</f>
        <v>*</v>
      </c>
      <c r="N716" s="257" t="str">
        <f>IF(SP_SUL!K718="","*",SP_SUL!K718)</f>
        <v>*</v>
      </c>
      <c r="O716" s="257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8" t="str">
        <f>IF(SP_SUL!N719="","*",SP_SUL!N719)</f>
        <v>-</v>
      </c>
      <c r="M717" s="111" t="str">
        <f>IF(SP_SUL!J719="","*",SP_SUL!J719)</f>
        <v>*</v>
      </c>
      <c r="N717" s="257" t="str">
        <f>IF(SP_SUL!K719="","*",SP_SUL!K719)</f>
        <v>*</v>
      </c>
      <c r="O717" s="257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8" t="str">
        <f>IF(SP_SUL!N720="","*",SP_SUL!N720)</f>
        <v>-</v>
      </c>
      <c r="M718" s="111" t="str">
        <f>IF(SP_SUL!J720="","*",SP_SUL!J720)</f>
        <v>*</v>
      </c>
      <c r="N718" s="257" t="str">
        <f>IF(SP_SUL!K720="","*",SP_SUL!K720)</f>
        <v>*</v>
      </c>
      <c r="O718" s="257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8" t="str">
        <f>IF(SP_SUL!N721="","*",SP_SUL!N721)</f>
        <v>-</v>
      </c>
      <c r="M719" s="111" t="str">
        <f>IF(SP_SUL!J721="","*",SP_SUL!J721)</f>
        <v>*</v>
      </c>
      <c r="N719" s="257" t="str">
        <f>IF(SP_SUL!K721="","*",SP_SUL!K721)</f>
        <v>*</v>
      </c>
      <c r="O719" s="257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8" t="str">
        <f>IF(SP_SUL!N722="","*",SP_SUL!N722)</f>
        <v>-</v>
      </c>
      <c r="M720" s="111" t="str">
        <f>IF(SP_SUL!J722="","*",SP_SUL!J722)</f>
        <v>*</v>
      </c>
      <c r="N720" s="257" t="str">
        <f>IF(SP_SUL!K722="","*",SP_SUL!K722)</f>
        <v>*</v>
      </c>
      <c r="O720" s="257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8" t="str">
        <f>IF(SP_SUL!N723="","*",SP_SUL!N723)</f>
        <v>-</v>
      </c>
      <c r="M721" s="111" t="str">
        <f>IF(SP_SUL!J723="","*",SP_SUL!J723)</f>
        <v>*</v>
      </c>
      <c r="N721" s="257" t="str">
        <f>IF(SP_SUL!K723="","*",SP_SUL!K723)</f>
        <v>*</v>
      </c>
      <c r="O721" s="257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8" t="str">
        <f>IF(SP_SUL!N724="","*",SP_SUL!N724)</f>
        <v>-</v>
      </c>
      <c r="M722" s="111" t="str">
        <f>IF(SP_SUL!J724="","*",SP_SUL!J724)</f>
        <v>*</v>
      </c>
      <c r="N722" s="257" t="str">
        <f>IF(SP_SUL!K724="","*",SP_SUL!K724)</f>
        <v>*</v>
      </c>
      <c r="O722" s="257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8" t="str">
        <f>IF(SP_SUL!N725="","*",SP_SUL!N725)</f>
        <v>-</v>
      </c>
      <c r="M723" s="111" t="str">
        <f>IF(SP_SUL!J725="","*",SP_SUL!J725)</f>
        <v>*</v>
      </c>
      <c r="N723" s="257" t="str">
        <f>IF(SP_SUL!K725="","*",SP_SUL!K725)</f>
        <v>*</v>
      </c>
      <c r="O723" s="257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8" t="str">
        <f>IF(SP_SUL!N726="","*",SP_SUL!N726)</f>
        <v>-</v>
      </c>
      <c r="M724" s="111" t="str">
        <f>IF(SP_SUL!J726="","*",SP_SUL!J726)</f>
        <v>*</v>
      </c>
      <c r="N724" s="257" t="str">
        <f>IF(SP_SUL!K726="","*",SP_SUL!K726)</f>
        <v>*</v>
      </c>
      <c r="O724" s="257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2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18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2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2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18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2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2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18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2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2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18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2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2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18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2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2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18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2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2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18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2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2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18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2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2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18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2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2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18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2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2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18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2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2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18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2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2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18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2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2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18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2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2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18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2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2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18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2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2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8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2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2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8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2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2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8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2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2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8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2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2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8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2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2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8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2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2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8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2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2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8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2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2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8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2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2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8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2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2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8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2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2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8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2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2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8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2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2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8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2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2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8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2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2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8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2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2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8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2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2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8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2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2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8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2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2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8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2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2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8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2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2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8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2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2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8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2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2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8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2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2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8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2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2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8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2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2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8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2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2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8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2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2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8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2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2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8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2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2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8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2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2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8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2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2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8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2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2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8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2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2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8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2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2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8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2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2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8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2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2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8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2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2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8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2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2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8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2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2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8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2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2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8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2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2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8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2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2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8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2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2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8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2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2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8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2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2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8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2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2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8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2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2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8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2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2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8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2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2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8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2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2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8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2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2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8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2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2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8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2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2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8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2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2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8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2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2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8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2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2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8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2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2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8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2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2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8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2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2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8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2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2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8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2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2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8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2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2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8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2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2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8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2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2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8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2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2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8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2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2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8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2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2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8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2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2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8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2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2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8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2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2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8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2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2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8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2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2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8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2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2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8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2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2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8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2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2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8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2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2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8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2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2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8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2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2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8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2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2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8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2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2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8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2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2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8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2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2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8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2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2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8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2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2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8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2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2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8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2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2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8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2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2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8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2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2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8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2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2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8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2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2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8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2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2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8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2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2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8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2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2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8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2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2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8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2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2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8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2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2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8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2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2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8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2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2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8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2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2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8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2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2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8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2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2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8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2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2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8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2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2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8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2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2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8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2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2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8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2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2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8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2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2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8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2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2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8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2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2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8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2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2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8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2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2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8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2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2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8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2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2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8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2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2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8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2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2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8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2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2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8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2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2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8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2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2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8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2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2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8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2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2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8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2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2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8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2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2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8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2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2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8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2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2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8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2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2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8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2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2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8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2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2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8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2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2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8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2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2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8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2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2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8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2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2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8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2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2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8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2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2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8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2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2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8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2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2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8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2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2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8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2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2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8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2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2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8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2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2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8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2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2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8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2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2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8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2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2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8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2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2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8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2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2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8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2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2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8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2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2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8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2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2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8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2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2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8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2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2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8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2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2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8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2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2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8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2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2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8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2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2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8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2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2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8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2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2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8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2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2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8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2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2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8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2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2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8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2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2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8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2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2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8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2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2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8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2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2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8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2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2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8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2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2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8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2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2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8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2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2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8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2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2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8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2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2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8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2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2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8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2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2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8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2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2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8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2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2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8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2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2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8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2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2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8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2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2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8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2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2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8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2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2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8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2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2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8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2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2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8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2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2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8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2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2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8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2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2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8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2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2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8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2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2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8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2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2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8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2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2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8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2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2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8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2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2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8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2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2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8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2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2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8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2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2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8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2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2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8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2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2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8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2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2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8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2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2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8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2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2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8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2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2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8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2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2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8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2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2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8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2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2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8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2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2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8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2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2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8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2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2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8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2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2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8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2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2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8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2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2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8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2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2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8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2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2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8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2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2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8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2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2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8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2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2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8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2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2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8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2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2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8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2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2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8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2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2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8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2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2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8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2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2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8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2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2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8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2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2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8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2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2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8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2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2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8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2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2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8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2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2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8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2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2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8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2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2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8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2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2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8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2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2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8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2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2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8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2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2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8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2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2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8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2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2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8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2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2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8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2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2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8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2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2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8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2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2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8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2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2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8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2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2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8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2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2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8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2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2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8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2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2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8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2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2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8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2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2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8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2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2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8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2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2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8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2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2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8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2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2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8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2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2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8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2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2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8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2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2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8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2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2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8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2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2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8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2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2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8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2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2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8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2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2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8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2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2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8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2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2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8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2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2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8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2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2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8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2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2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8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2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2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8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2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2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8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2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2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8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2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2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8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2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2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8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2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2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8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2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2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8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2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2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8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2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2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8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2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2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8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2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2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8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2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2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8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2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2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8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2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2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8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2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2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8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2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2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8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2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2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8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2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2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8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2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2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8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2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2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8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2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2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8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2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2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8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2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2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8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2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2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8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2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2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8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2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2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8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2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2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8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2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2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8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2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2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8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2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2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8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2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2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8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2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2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8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2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2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8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2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2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8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2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2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8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2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2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8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2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2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8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2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2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8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2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2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8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2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2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8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2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2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8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2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2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8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2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2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8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2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2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8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2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2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8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2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2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8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2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2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8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2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2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8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2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2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8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2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2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8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2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2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8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2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2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8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2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2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8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2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2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8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2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2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8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2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2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8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2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2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8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2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2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8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2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2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8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2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2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8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2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2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8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2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2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8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2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2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8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2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2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8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2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2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8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2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2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8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2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2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8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2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2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8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2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2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8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2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2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8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2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2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8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2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2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8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2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2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8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2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2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8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2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2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8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2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2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8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2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2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8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2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2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8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2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2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8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2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2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8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2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2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8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2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2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8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2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2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8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2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2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8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2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2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8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2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2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8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2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2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8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2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2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8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2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2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8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2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2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8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2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2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8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2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2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8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2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2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8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2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2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8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2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2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8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2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2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8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2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2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8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2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2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8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2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2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8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2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2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8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2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2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8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2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2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8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2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2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8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2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2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8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2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2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8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2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2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8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2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2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8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2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2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8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2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2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8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2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2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8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2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2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8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2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2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8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2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2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8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2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2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8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2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2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8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2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2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8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2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2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8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2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2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8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2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2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8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2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2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8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2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2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8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2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2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8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2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2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8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2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2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8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2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2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8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2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2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8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2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2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8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2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2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8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2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2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8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2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2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8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2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2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8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2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2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8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2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2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8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2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2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8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2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2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8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2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2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8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2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2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8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2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2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8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2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2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8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2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2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8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2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2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8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2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2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8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2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2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8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2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2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8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2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2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8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2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2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8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2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2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8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2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2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8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2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2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8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2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2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8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2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2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8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2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2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8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2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2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8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2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2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8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2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2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8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2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2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8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2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2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8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2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2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8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2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2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8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2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2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8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2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2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8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2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2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8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2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2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8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2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2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8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2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2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8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2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2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8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2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2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8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2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2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8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2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2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8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2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2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8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2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2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8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2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2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8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2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2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8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2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2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8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2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2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8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2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2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8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2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2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8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2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2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8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2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2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8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2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2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8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2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2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8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2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2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8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2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2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8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2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2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8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2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2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8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2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2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8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2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2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8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2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2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8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2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2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8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2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2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8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2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2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8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2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2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8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2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2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8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2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2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8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2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2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8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2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2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8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2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2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8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2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2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8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2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2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8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2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2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8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2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2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8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2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2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8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2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2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8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2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2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8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2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2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8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2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2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8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2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2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8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2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2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8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2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2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8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2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2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8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2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2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8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2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2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8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2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2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8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2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2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8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2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2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8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2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2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8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2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2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8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2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2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8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2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2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8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2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2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8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2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2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8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2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2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8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2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2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8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2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2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8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2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2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8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2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2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8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2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2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8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2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2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8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2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2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8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2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2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8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2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2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8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2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2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8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2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2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8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2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2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8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2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2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8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2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2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8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2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2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8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2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2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8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2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2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8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2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2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8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2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2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8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2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2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8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2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2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8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2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2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8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2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2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8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2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2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8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2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2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8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2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2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8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2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2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8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2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2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8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2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2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8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2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2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8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2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2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8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2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2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8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2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2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8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2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2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8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2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2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8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2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2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8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2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2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8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2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2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8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2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2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8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2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2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8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2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2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8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2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2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8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2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2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8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2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2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8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2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2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8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2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2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8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2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2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8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2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2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8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2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2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8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2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2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8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2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2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8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2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2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8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2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2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8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2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2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8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2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2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8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2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2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8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2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2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8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2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2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8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2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2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8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2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2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8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2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2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8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2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2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8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2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2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8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2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2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8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2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2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8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2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2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8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2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2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8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2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2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8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2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2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8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2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2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8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2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2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8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2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2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8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2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2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8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2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2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8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2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2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8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2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2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8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2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2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8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2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2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8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2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2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8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2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2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8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2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2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8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2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2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8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2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2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8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2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2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8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2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2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8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2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2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8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2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2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8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2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2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8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2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2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8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2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2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8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2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2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8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2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2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8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2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2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8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2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2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8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2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2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8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2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2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8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2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2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8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2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2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8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2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2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8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2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2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8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2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2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8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2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2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8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2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2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8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2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2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8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2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2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8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2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2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8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2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2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8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2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2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8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2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2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8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2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2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8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2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2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8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2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2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8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2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2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8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2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2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8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2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2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8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2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2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8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2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2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8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2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2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8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2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2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8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2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2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8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2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2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8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2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2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8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2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2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8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2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2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8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2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2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8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2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2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8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2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2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8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2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2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8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2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2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8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2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2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8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2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2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8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2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2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8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2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2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8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2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2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8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2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2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8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2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2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8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2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2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8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2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2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8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2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2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8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2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2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8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2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2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8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2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2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8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2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2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8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2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2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8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2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2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8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2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2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8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2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2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8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2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2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8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2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2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8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2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2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8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2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2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8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2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2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8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2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2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8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2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2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8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2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2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8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2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2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8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2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2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8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2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2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8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2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2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8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2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2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8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2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2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8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2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2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8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2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2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8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2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2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8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2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2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8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2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2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8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2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2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8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2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2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8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2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2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8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2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2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8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2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2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8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2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2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8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2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2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8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2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2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8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2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2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8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2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2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8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2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2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8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2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2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8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2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2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8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2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2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8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2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2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8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2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2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8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2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2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8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2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2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8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2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2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8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2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2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8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2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2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8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2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2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8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2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2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8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2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2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8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2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2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8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2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2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8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2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2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8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2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2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8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2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2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8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2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2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8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2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2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8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2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2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8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2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2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8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2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2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8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2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2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8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2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2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8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2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2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8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2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2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8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2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2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8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2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2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8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2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2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8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2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2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8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2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2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8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2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2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8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2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2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8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2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2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8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2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2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8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2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2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8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2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2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8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2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2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8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2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2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8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2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2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8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2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2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8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2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2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8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2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2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8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2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2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8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2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2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8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2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2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8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2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2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8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2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2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8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2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2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8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2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2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8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2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2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8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2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2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8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2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2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8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2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2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8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2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2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8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2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2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8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2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2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8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2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2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8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2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2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8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2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2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8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2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2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8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2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2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8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2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2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8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2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2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8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2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2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8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2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2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8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2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2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8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2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2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8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2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2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8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2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2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8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2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2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8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2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2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8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2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2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8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2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2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8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2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2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8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2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2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8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2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2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8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2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2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8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2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2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8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2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2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8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2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2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8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2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2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8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1984</v>
      </c>
    </row>
  </sheetData>
  <autoFilter ref="A2:O3000" xr:uid="{D1126E52-FA3F-4EAC-A720-DDE9797BEFF6}">
    <filterColumn colId="5">
      <filters>
        <dateGroupItem year="2025" month="12" day="3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1985</v>
      </c>
      <c r="C2" s="96" t="s">
        <v>860</v>
      </c>
      <c r="D2" s="96" t="s">
        <v>862</v>
      </c>
      <c r="E2" s="96" t="s">
        <v>1986</v>
      </c>
      <c r="F2" s="96" t="s">
        <v>1987</v>
      </c>
      <c r="G2" s="96" t="s">
        <v>1988</v>
      </c>
      <c r="H2" s="96" t="s">
        <v>1989</v>
      </c>
      <c r="I2" s="96" t="s">
        <v>1990</v>
      </c>
      <c r="J2" s="96" t="s">
        <v>1991</v>
      </c>
      <c r="K2" s="131" t="s">
        <v>1992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*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*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*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*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*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*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*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*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*</v>
      </c>
      <c r="C678" s="121" t="str">
        <f>IF(SP_SUL!B681="","*",SP_SUL!B681)</f>
        <v>*</v>
      </c>
      <c r="D678" s="121" t="str">
        <f>IF(SP_SUL!D681="","*",SP_SUL!D681)</f>
        <v>*</v>
      </c>
      <c r="E678" s="121" t="str">
        <f>IF(SP_SUL!H681="","*",SP_SUL!H681)</f>
        <v>*</v>
      </c>
      <c r="F678" s="137" t="str">
        <f>IF(SP_SUL!M681="","*",SP_SUL!M681)</f>
        <v>-</v>
      </c>
      <c r="G678" s="121" t="str">
        <f>IF(SP_SUL!I681="","*",SP_SUL!I681)</f>
        <v>*</v>
      </c>
      <c r="H678" s="121" t="str">
        <f>IF(SP_SUL!AB681="","*",SP_SUL!AB681)</f>
        <v>-</v>
      </c>
      <c r="I678" s="121" t="str">
        <f>IF(SP_SUL!AC681="","*",SP_SUL!AC681)</f>
        <v>-</v>
      </c>
      <c r="J678" s="122" t="str">
        <f>IF(SP_SUL!AA681="","*",SP_SUL!AA681)</f>
        <v>-</v>
      </c>
      <c r="K678" s="134" t="str">
        <f>IF(SP_SUL!AD681="","*",SP_SUL!AD681)</f>
        <v>-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2025-12-30T16:39:25Z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