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64" documentId="8_{B6337239-1A00-434D-AAD0-422EA1FEB5AE}" xr6:coauthVersionLast="47" xr6:coauthVersionMax="47" xr10:uidLastSave="{0EB389A9-6A15-4EF5-BA06-24C568F6C3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3" i="16" s="1"/>
  <c r="R88" i="1"/>
  <c r="S88" i="1" a="1"/>
  <c r="S88" i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M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6" i="16" s="1"/>
  <c r="R91" i="1"/>
  <c r="S91" i="1" a="1"/>
  <c r="S91" i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M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9" i="16" s="1"/>
  <c r="R94" i="1"/>
  <c r="S94" i="1" a="1"/>
  <c r="S94" i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M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2" i="16" s="1"/>
  <c r="R97" i="1"/>
  <c r="S97" i="1" a="1"/>
  <c r="S97" i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M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/>
  <c r="AI101" i="1"/>
  <c r="BB101" i="1" s="1"/>
  <c r="AJ101" i="1"/>
  <c r="AK101" i="1"/>
  <c r="K100" i="11" s="1"/>
  <c r="AL101" i="1"/>
  <c r="AN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M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R103" i="1"/>
  <c r="S103" i="1" a="1"/>
  <c r="S103" i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L100" i="16" s="1"/>
  <c r="R105" i="1"/>
  <c r="S105" i="1" a="1"/>
  <c r="S105" i="1" s="1"/>
  <c r="T105" i="1" a="1"/>
  <c r="T105" i="1"/>
  <c r="AI105" i="1"/>
  <c r="BB105" i="1" s="1"/>
  <c r="AJ105" i="1"/>
  <c r="AK105" i="1"/>
  <c r="K104" i="11" s="1"/>
  <c r="AL105" i="1"/>
  <c r="AN105" i="1"/>
  <c r="AO105" i="1"/>
  <c r="BE105" i="1" s="1"/>
  <c r="AP105" i="1"/>
  <c r="M104" i="11" s="1"/>
  <c r="AQ105" i="1"/>
  <c r="AY105" i="1"/>
  <c r="BC105" i="1" a="1"/>
  <c r="BC105" i="1" s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M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AJ114" i="1"/>
  <c r="AK114" i="1"/>
  <c r="K113" i="11" s="1"/>
  <c r="AL114" i="1"/>
  <c r="AO114" i="1"/>
  <c r="BE114" i="1" s="1"/>
  <c r="AP114" i="1"/>
  <c r="M113" i="11" s="1"/>
  <c r="AQ114" i="1"/>
  <c r="AY114" i="1"/>
  <c r="BB114" i="1"/>
  <c r="BC114" i="1" a="1"/>
  <c r="BC114" i="1" s="1"/>
  <c r="BD114" i="1" a="1"/>
  <c r="BD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/>
  <c r="L110" i="16" s="1"/>
  <c r="R115" i="1"/>
  <c r="S115" i="1" a="1"/>
  <c r="S115" i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M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3" i="16" s="1"/>
  <c r="R118" i="1"/>
  <c r="S118" i="1" a="1"/>
  <c r="S118" i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AJ129" i="1"/>
  <c r="AK129" i="1"/>
  <c r="K128" i="11" s="1"/>
  <c r="AL129" i="1"/>
  <c r="AO129" i="1"/>
  <c r="BE129" i="1" s="1"/>
  <c r="AP129" i="1"/>
  <c r="M128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39" i="1" l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Q11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9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<sst xmlns="http://schemas.openxmlformats.org/spreadsheetml/2006/main" count="4289" uniqueCount="1342">
  <si>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</si>
  <si>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</si>
  <si>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</si>
  <si>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</si>
  <si>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</si>
  <si>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</si>
  <si>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</si>
  <si>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</si>
  <si>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</si>
  <si>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</si>
  <si>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</si>
  <si>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</si>
  <si>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</si>
  <si>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</si>
  <si>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</si>
  <si>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</si>
  <si>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</si>
  <si>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</si>
  <si>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</si>
  <si>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</si>
  <si>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</si>
  <si>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</si>
  <si>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</si>
  <si>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</si>
  <si>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</si>
  <si>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</si>
  <si>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</si>
  <si>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</si>
  <si>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</si>
  <si>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</si>
  <si>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</si>
  <si>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</si>
  <si>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</si>
  <si>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</si>
  <si>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</si>
  <si>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</si>
  <si>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</si>
  <si>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</si>
  <si>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</si>
  <si>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</si>
  <si>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</si>
  <si>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</si>
  <si>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</si>
  <si>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</si>
  <si>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</si>
  <si>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</si>
  <si>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</si>
  <si>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</si>
  <si>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</si>
  <si>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</si>
  <si>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</si>
  <si>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</si>
  <si>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</si>
  <si>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</si>
  <si>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</si>
  <si>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</si>
  <si>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</si>
  <si>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</si>
  <si>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</si>
  <si>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</si>
  <si>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</si>
  <si>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</si>
  <si>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</si>
  <si>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</si>
  <si>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</si>
  <si>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</si>
  <si>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</si>
  <si>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</si>
  <si>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</si>
  <si>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</si>
  <si>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</si>
  <si>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</si>
  <si>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</si>
  <si>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</si>
  <si>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</si>
  <si>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</si>
  <si>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</si>
  <si>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</si>
  <si>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</si>
  <si>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</si>
  <si>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</si>
  <si>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</si>
  <si>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</si>
  <si>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</si>
  <si>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</si>
  <si>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</si>
  <si>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</si>
  <si>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</si>
  <si>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</si>
  <si>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</si>
  <si>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</si>
  <si>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</si>
  <si>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</si>
  <si>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</si>
  <si>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</si>
  <si>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</si>
  <si>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</si>
  <si>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</si>
  <si>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</si>
  <si>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</si>
  <si>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</si>
  <si>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</si>
  <si>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</si>
  <si>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</si>
  <si>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</si>
  <si>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</si>
  <si>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</si>
  <si>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</si>
  <si>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</si>
  <si>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</si>
  <si>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</si>
  <si>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</si>
  <si>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</si>
  <si>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</si>
  <si>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</si>
  <si>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</si>
  <si>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</si>
  <si>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</si>
  <si>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</si>
  <si>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</si>
  <si>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</si>
  <si>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</si>
  <si>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</si>
  <si>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</si>
  <si>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</si>
  <si>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</si>
  <si>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</si>
  <si>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</si>
  <si>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</si>
  <si>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</si>
  <si>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</si>
  <si>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</si>
  <si>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</si>
  <si>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</si>
  <si>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</si>
  <si>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</si>
  <si>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</si>
  <si>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</si>
  <si>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</si>
  <si>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</si>
  <si>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</si>
  <si>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</si>
  <si>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</si>
  <si>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</si>
  <si>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</si>
  <si>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</si>
  <si>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</si>
  <si>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</si>
  <si>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</si>
  <si>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</si>
  <si>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</si>
  <si>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</si>
  <si>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</si>
  <si>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</si>
  <si>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</si>
  <si>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</si>
  <si>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</si>
  <si>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</si>
  <si>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</si>
  <si>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</si>
  <si>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</si>
  <si>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</si>
  <si>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</si>
  <si>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</si>
  <si>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</si>
  <si>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</si>
  <si>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</si>
  <si>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</si>
  <si>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</si>
  <si>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</si>
  <si>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</si>
  <si>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</si>
  <si>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</si>
  <si>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</si>
  <si>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</si>
  <si>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</si>
  <si>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</si>
  <si>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</si>
  <si>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</si>
  <si>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</si>
  <si>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</si>
  <si>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</si>
  <si>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</si>
  <si>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</si>
  <si>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</si>
  <si>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</si>
  <si>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</si>
  <si>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</si>
  <si>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</si>
  <si>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</si>
  <si>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</si>
  <si>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</si>
  <si>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</si>
  <si>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</si>
  <si>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</si>
  <si>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</si>
  <si>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</si>
  <si>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</si>
  <si>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</si>
  <si>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</si>
  <si>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</si>
  <si>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</si>
  <si>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</si>
  <si>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</si>
  <si>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</si>
  <si>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</si>
  <si>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</si>
  <si>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</si>
  <si>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</si>
  <si>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</si>
  <si>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</si>
  <si>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</si>
  <si>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</si>
  <si>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</si>
  <si>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</si>
  <si>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</si>
  <si>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</si>
  <si>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</si>
  <si>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</si>
  <si>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</si>
  <si>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</si>
  <si>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</si>
  <si>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</si>
  <si>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</si>
  <si>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</si>
  <si>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</si>
  <si>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</si>
  <si>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</si>
  <si>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</si>
  <si>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</si>
  <si>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</si>
  <si>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</si>
  <si>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</si>
  <si>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</si>
  <si>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</si>
  <si>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</si>
  <si>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</si>
  <si>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</si>
  <si>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</si>
  <si>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</si>
  <si>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</si>
  <si>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</si>
  <si>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</si>
  <si>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</si>
  <si>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</si>
  <si>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</si>
  <si>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</si>
  <si>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</si>
  <si>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</si>
  <si>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</si>
  <si>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</si>
  <si>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</si>
  <si>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</si>
  <si>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</si>
  <si>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</si>
  <si>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</si>
  <si>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</si>
  <si>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</si>
  <si>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</si>
  <si>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</si>
  <si>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</si>
  <si>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</si>
  <si>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</si>
  <si>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</si>
  <si>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</si>
  <si>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</si>
  <si>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</si>
  <si>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</si>
  <si>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</si>
  <si>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</si>
  <si>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</si>
  <si>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</si>
  <si>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</si>
  <si>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</si>
  <si>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</si>
  <si>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</si>
  <si>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</si>
  <si>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</si>
  <si>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</si>
  <si>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</si>
  <si>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</si>
  <si>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</si>
  <si>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</si>
  <si>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</si>
  <si>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</si>
  <si>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</si>
  <si>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</si>
  <si>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</si>
  <si>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</si>
  <si>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</si>
  <si>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</si>
  <si>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</si>
  <si>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</si>
  <si>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</si>
  <si>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</si>
  <si>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</si>
  <si>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</si>
  <si>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</si>
  <si>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</si>
  <si>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</si>
  <si>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</si>
  <si>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</si>
  <si>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</si>
  <si>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</si>
  <si>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</si>
  <si>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</si>
  <si>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</si>
  <si>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</si>
  <si>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</si>
  <si>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</si>
  <si>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</si>
  <si>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</si>
  <si>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</si>
  <si>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</si>
  <si>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</si>
  <si>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</si>
  <si>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</si>
  <si>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</si>
  <si>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</si>
  <si>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</si>
  <si>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</si>
  <si>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</si>
  <si>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</si>
  <si>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</si>
  <si>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</si>
  <si>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</si>
  <si>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</si>
  <si>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</si>
  <si>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</si>
  <si>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</si>
  <si>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</si>
  <si>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</si>
  <si>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</si>
  <si>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</si>
  <si>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</si>
  <si>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</si>
  <si>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</si>
  <si>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</si>
  <si>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</si>
  <si>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</si>
  <si>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</si>
  <si>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</si>
  <si>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</si>
  <si>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</si>
  <si>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</si>
  <si>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</si>
  <si>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</si>
  <si>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</si>
  <si>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</si>
  <si>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</si>
  <si>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</si>
  <si>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</si>
  <si>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</si>
  <si>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</si>
  <si>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</si>
  <si>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</si>
  <si>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</si>
  <si>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</si>
  <si>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</si>
  <si>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</si>
  <si>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</si>
  <si>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</si>
  <si>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</si>
  <si>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</si>
  <si>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</si>
  <si>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</si>
  <si>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</si>
  <si>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</si>
  <si>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</si>
  <si>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</si>
  <si>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</si>
  <si>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</si>
  <si>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</si>
  <si>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</si>
  <si>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</si>
  <si>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</si>
  <si>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</si>
  <si>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</si>
  <si>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</si>
  <si>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</si>
  <si>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</si>
  <si>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</si>
  <si>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</si>
  <si>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</si>
  <si>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</si>
  <si>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</si>
  <si>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</si>
  <si>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</si>
  <si>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</si>
  <si>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</si>
  <si>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</si>
  <si>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</si>
  <si>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</si>
  <si>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</si>
  <si>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</si>
  <si>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</si>
  <si>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</si>
  <si>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</si>
  <si>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</si>
  <si>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</si>
  <si>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</si>
  <si>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</si>
  <si>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</si>
  <si>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</si>
  <si>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</si>
  <si>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</si>
  <si>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</si>
  <si>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</si>
  <si>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</si>
  <si>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</si>
  <si>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</si>
  <si>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</si>
  <si>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</si>
  <si>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</si>
  <si>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</si>
  <si>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</si>
  <si>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</si>
  <si>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</si>
  <si>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</si>
  <si>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</si>
  <si>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</si>
  <si>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</si>
  <si>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</si>
  <si>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</si>
  <si>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</si>
  <si>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</si>
  <si>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</si>
  <si>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</si>
  <si>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</si>
  <si>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</si>
  <si>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</si>
  <si>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</si>
  <si>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</si>
  <si>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</si>
  <si>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</si>
  <si>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</si>
  <si>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</si>
  <si>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</si>
  <si>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</si>
  <si>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</si>
  <si>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</si>
  <si>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</si>
  <si>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</si>
  <si>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</si>
  <si>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</si>
  <si>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</si>
  <si>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</si>
  <si>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</si>
  <si>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</si>
  <si>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</si>
  <si>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</si>
  <si>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</si>
  <si>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</si>
  <si>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</si>
  <si>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</si>
  <si>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</si>
  <si>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</si>
  <si>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</si>
  <si>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</si>
  <si>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</si>
  <si>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</si>
  <si>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</si>
  <si>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</si>
  <si>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</si>
  <si>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</si>
  <si>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</si>
  <si>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</si>
  <si>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</si>
  <si>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</si>
  <si>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</si>
  <si>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</si>
  <si>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</si>
  <si>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</si>
  <si>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</si>
  <si>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</si>
  <si>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</si>
  <si>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</si>
  <si>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</si>
  <si>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</si>
  <si>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</si>
  <si>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</si>
  <si>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</si>
  <si>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</si>
  <si>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</si>
  <si>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</si>
  <si>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</si>
  <si>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</si>
  <si>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</si>
  <si>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</si>
  <si>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</si>
  <si>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</si>
  <si>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</si>
  <si>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</si>
  <si>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</si>
  <si>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</si>
  <si>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</si>
  <si>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</si>
  <si>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</si>
  <si>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</si>
  <si>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</si>
  <si>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</si>
  <si>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</si>
  <si>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</si>
  <si>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</si>
  <si>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</si>
  <si>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</si>
  <si>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</si>
  <si>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</si>
  <si>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</si>
  <si>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</si>
  <si>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</si>
  <si>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</si>
  <si>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</si>
  <si>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</si>
  <si>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</si>
  <si>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</si>
  <si>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</si>
  <si>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</si>
  <si>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</si>
  <si>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</si>
  <si>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</si>
  <si>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</si>
  <si>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</si>
  <si>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</si>
  <si>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</si>
  <si>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</si>
  <si>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</si>
  <si>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</si>
  <si>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</si>
  <si>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</si>
  <si>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</si>
  <si>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</si>
  <si>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</si>
  <si>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</si>
  <si>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</si>
  <si>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</si>
  <si>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</si>
  <si>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</si>
  <si>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</si>
  <si>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</si>
  <si>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</si>
  <si>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</si>
  <si>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</si>
  <si>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</si>
  <si>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</si>
  <si>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</si>
  <si>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</si>
  <si>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</si>
  <si>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</si>
  <si>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</si>
  <si>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</si>
  <si>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</si>
  <si>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</si>
  <si>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</si>
  <si>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</si>
  <si>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</si>
  <si>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</si>
  <si>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</si>
  <si>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</si>
  <si>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</si>
  <si>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</si>
  <si>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</si>
  <si>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</si>
  <si>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</si>
  <si>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</si>
  <si>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</si>
  <si>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</si>
  <si>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</si>
  <si>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</si>
  <si>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</si>
  <si>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</si>
  <si>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</si>
  <si>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</si>
  <si>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</si>
  <si>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</si>
  <si>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</si>
  <si>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</si>
  <si>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</si>
  <si>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</si>
  <si>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</si>
  <si>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</si>
  <si>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</si>
  <si>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</si>
  <si>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</si>
  <si>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</si>
  <si>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</si>
  <si>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</si>
  <si>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</si>
  <si>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</si>
  <si>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</si>
  <si>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</si>
  <si>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</si>
  <si>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</si>
  <si>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</si>
  <si>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</si>
  <si>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</si>
  <si>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</si>
  <si>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</si>
  <si>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</si>
  <si>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</si>
  <si>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</si>
  <si>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</si>
  <si>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</si>
  <si>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</si>
  <si>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</si>
  <si>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</si>
  <si>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</si>
  <si>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</si>
  <si>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</si>
  <si>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</si>
  <si>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</si>
  <si>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</si>
  <si>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</si>
  <si>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</si>
  <si>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</si>
  <si>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</si>
  <si>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</si>
  <si>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</si>
  <si>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</si>
  <si>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</si>
  <si>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</si>
  <si>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</si>
  <si>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</si>
  <si>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</si>
  <si>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</si>
  <si>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</si>
  <si>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</si>
  <si>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</si>
  <si>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</si>
  <si>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</si>
  <si>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</si>
  <si>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</si>
  <si>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</si>
  <si>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</si>
  <si>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</si>
  <si>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</si>
  <si>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</si>
  <si>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</si>
  <si>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</si>
  <si>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</si>
  <si>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</si>
  <si>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</si>
  <si>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</si>
  <si>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</si>
  <si>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</si>
  <si>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</si>
  <si>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</si>
  <si>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</si>
  <si>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</si>
  <si>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</si>
  <si>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</si>
  <si>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</si>
  <si>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</si>
  <si>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</si>
  <si>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</si>
  <si>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</si>
  <si>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</si>
  <si>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</si>
  <si>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</si>
  <si>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</si>
  <si>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</si>
  <si>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</si>
  <si>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</si>
  <si>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</si>
  <si>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</si>
  <si>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</si>
  <si>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</si>
  <si>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</si>
  <si>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</si>
  <si>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</si>
  <si>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</si>
  <si>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</si>
  <si>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</si>
  <si>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</si>
  <si>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</si>
  <si>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</si>
  <si>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</si>
  <si>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</si>
  <si>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</si>
  <si>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</si>
  <si>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</si>
  <si>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</si>
  <si>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</si>
  <si>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</si>
  <si>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</si>
  <si>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</si>
  <si>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</si>
  <si>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</si>
  <si>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</si>
  <si>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</si>
  <si>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</si>
  <si>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</si>
  <si>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</si>
  <si>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</si>
  <si>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</si>
  <si>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</si>
  <si>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</si>
  <si>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</si>
  <si>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</si>
  <si>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</si>
  <si>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</si>
  <si>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</si>
  <si>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</si>
  <si>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</si>
  <si>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</si>
  <si>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</si>
  <si>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</si>
  <si>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</si>
  <si>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</si>
  <si>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</si>
  <si>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</si>
  <si>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</si>
  <si>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</si>
  <si>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</si>
  <si>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</si>
  <si>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</si>
  <si>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</si>
  <si>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</si>
  <si>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</si>
  <si>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</si>
  <si>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</si>
  <si>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</si>
  <si>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</si>
  <si>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</si>
  <si>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</si>
  <si>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</si>
  <si>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</si>
  <si>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</si>
  <si>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</si>
  <si>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</si>
  <si>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</si>
  <si>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</si>
  <si>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</si>
  <si>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</si>
  <si>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</si>
  <si>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</si>
  <si>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</si>
  <si>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</si>
  <si>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</si>
  <si>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</si>
  <si>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</si>
  <si>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</si>
  <si>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</si>
  <si>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</si>
  <si>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</si>
  <si>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</si>
  <si>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</si>
  <si>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</si>
  <si>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</si>
  <si>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</si>
  <si>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</si>
  <si>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</si>
  <si>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</si>
  <si>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</si>
  <si>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</si>
  <si>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</si>
  <si>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</si>
  <si>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</si>
  <si>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</si>
  <si>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</si>
  <si>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</si>
  <si>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</si>
  <si>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</si>
  <si>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</si>
  <si>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</si>
  <si>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</si>
  <si>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</si>
  <si>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</si>
  <si>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</si>
  <si>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</si>
  <si>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</si>
  <si>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</si>
  <si>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</si>
  <si>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</si>
  <si>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</si>
  <si>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</si>
  <si>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</si>
  <si>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</si>
  <si>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</si>
  <si>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</si>
  <si>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</si>
  <si>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</si>
  <si>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</si>
  <si>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</si>
  <si>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</si>
  <si>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</si>
  <si>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</si>
  <si>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</si>
  <si>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</si>
  <si>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</si>
  <si>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</si>
  <si>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</si>
  <si>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</si>
  <si>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</si>
  <si>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</si>
  <si>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</si>
  <si>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</si>
  <si>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</si>
  <si>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</si>
  <si>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</si>
  <si>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</si>
  <si>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</si>
  <si>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</si>
  <si>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</si>
  <si>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</si>
  <si>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</si>
  <si>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</si>
  <si>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</si>
  <si>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</si>
  <si>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</si>
  <si>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</si>
  <si>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</si>
  <si>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</si>
  <si>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</si>
  <si>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</si>
  <si>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</si>
  <si>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</si>
  <si>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</si>
  <si>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</si>
  <si>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</si>
  <si>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</si>
  <si>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</si>
  <si>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</si>
  <si>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</si>
  <si>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</si>
  <si>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</si>
  <si>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</si>
  <si>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</si>
  <si>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</si>
  <si>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</si>
  <si>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</si>
  <si>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</si>
  <si>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</si>
  <si>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</si>
  <si>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</si>
  <si>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</si>
  <si>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</si>
  <si>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</si>
  <si>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</si>
  <si>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</si>
  <si>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</si>
  <si>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</si>
  <si>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</si>
  <si>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</si>
  <si>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</si>
  <si>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</si>
  <si>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</si>
  <si>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</si>
  <si>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</si>
  <si>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</si>
  <si>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</si>
  <si>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</si>
  <si>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</si>
  <si>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</si>
  <si>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</si>
  <si>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</si>
  <si>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</si>
  <si>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</si>
  <si>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</si>
  <si>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</si>
  <si>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</si>
  <si>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</si>
  <si>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</si>
  <si>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</si>
  <si>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</si>
  <si>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</si>
  <si>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</si>
  <si>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</si>
  <si>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</si>
  <si>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</si>
  <si>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</si>
  <si>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</si>
  <si>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</si>
  <si>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</si>
  <si>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</si>
  <si>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</si>
  <si>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</si>
  <si>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</si>
  <si>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</si>
  <si>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</si>
  <si>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</si>
  <si>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</si>
  <si>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</si>
  <si>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</si>
  <si>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</si>
  <si>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</si>
  <si>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</si>
  <si>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</si>
  <si>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</si>
  <si>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</si>
  <si>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</si>
  <si>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</si>
  <si>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</si>
  <si>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</si>
  <si>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</si>
  <si>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</si>
  <si>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</si>
  <si>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</si>
  <si>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</si>
  <si>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</si>
  <si>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</si>
  <si>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</si>
  <si>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</si>
  <si>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</si>
  <si>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</si>
  <si>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</si>
  <si>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</si>
  <si>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</si>
  <si>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</si>
  <si>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</si>
  <si>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</si>
  <si>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</si>
  <si>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</si>
  <si>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</si>
  <si>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</si>
  <si>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</si>
  <si>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</si>
  <si>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</si>
  <si>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</si>
  <si>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</si>
  <si>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</si>
  <si>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</si>
  <si>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</si>
  <si>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</si>
  <si>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</si>
  <si>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</si>
  <si>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</si>
  <si>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</si>
  <si>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</si>
  <si>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</si>
  <si>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</si>
  <si>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</si>
  <si>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</si>
  <si>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</si>
  <si>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</si>
  <si>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</si>
  <si>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</si>
  <si>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</si>
  <si>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</si>
  <si>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</si>
  <si>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</si>
  <si>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</si>
  <si>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</si>
  <si>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</si>
  <si>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</si>
  <si>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</si>
  <si>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</si>
  <si>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</si>
  <si>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</si>
  <si>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</si>
  <si>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</si>
  <si>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</si>
  <si>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</si>
  <si>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</si>
  <si>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</si>
  <si>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</si>
  <si>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</si>
  <si>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</si>
  <si>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</si>
  <si>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</si>
  <si>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</si>
  <si>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</si>
  <si>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</si>
  <si>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</si>
  <si>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</si>
  <si>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</si>
  <si>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</si>
  <si>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</si>
  <si>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</si>
  <si>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</si>
  <si>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</si>
  <si>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</si>
  <si>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</si>
  <si>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</si>
  <si>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</si>
  <si>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</si>
  <si>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</si>
  <si>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</si>
  <si>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</si>
  <si>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</si>
  <si>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</si>
  <si>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</si>
  <si>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</si>
  <si>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</si>
  <si>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</si>
  <si>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</si>
  <si>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</si>
  <si>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</si>
  <si>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</si>
  <si>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</si>
  <si>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</si>
  <si>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</si>
  <si>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</si>
  <si>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</si>
  <si>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</si>
  <si>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</si>
  <si>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</si>
  <si>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</si>
  <si>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</si>
  <si>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</si>
  <si>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</si>
  <si>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</si>
  <si>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</si>
  <si>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</si>
  <si>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</si>
  <si>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</si>
  <si>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</si>
  <si>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</si>
  <si>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</si>
  <si>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</si>
  <si>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</si>
  <si>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</si>
  <si>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</si>
  <si>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</si>
  <si>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</si>
  <si>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</si>
  <si>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</si>
  <si>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</si>
  <si>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</si>
  <si>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</si>
  <si>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</si>
  <si>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</si>
  <si>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</si>
  <si>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</si>
  <si>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</si>
  <si>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</si>
  <si>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</si>
  <si>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</si>
  <si>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</si>
  <si>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</si>
  <si>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</si>
  <si>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</si>
  <si>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</si>
  <si>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</si>
  <si>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</si>
  <si>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</si>
  <si>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</si>
  <si>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</si>
  <si>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</si>
  <si>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</si>
  <si>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</si>
  <si>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</si>
  <si>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</si>
  <si>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</si>
  <si>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</si>
  <si>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</si>
  <si>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</si>
  <si>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</si>
  <si>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</si>
  <si>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</si>
  <si>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</si>
  <si>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</si>
  <si>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</si>
  <si>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</si>
  <si>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</si>
  <si>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</si>
  <si>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</si>
  <si>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</si>
  <si>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</si>
  <si>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</si>
  <si>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</si>
  <si>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</si>
  <si>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</si>
  <si>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</si>
  <si>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</si>
  <si>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</si>
  <si>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</si>
  <si>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</si>
  <si>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</si>
  <si>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</si>
  <si>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</si>
  <si>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</si>
  <si>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</si>
  <si>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</si>
  <si>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</si>
  <si>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</si>
  <si>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</si>
  <si>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</si>
  <si>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</si>
  <si>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</si>
  <si>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</si>
  <si>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</si>
  <si>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</si>
  <si>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</si>
  <si>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</si>
  <si>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</si>
  <si>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</si>
  <si>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</si>
  <si>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</si>
  <si>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</si>
  <si>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</si>
  <si>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</si>
  <si>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</si>
  <si>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</si>
  <si>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</si>
  <si>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</si>
  <si>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</si>
  <si>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</si>
  <si>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</si>
  <si>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</si>
  <si>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</si>
  <si>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</si>
  <si>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</si>
  <si>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</si>
  <si>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</si>
  <si>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</si>
  <si>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</si>
  <si>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</si>
  <si>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</si>
  <si>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</si>
  <si>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</si>
  <si>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</si>
  <si>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</si>
  <si>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</si>
  <si>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</si>
  <si>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</si>
  <si>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</si>
  <si>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</si>
  <si>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</si>
  <si>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</si>
  <si>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</si>
  <si>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</si>
  <si>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</si>
  <si>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</si>
  <si>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</si>
  <si>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</si>
  <si>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</si>
  <si>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</si>
  <si>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</si>
  <si>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</si>
  <si>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</si>
  <si>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</si>
  <si>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</si>
  <si>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</si>
  <si>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</si>
  <si>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</si>
  <si>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</si>
  <si>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</si>
  <si>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</si>
  <si>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</si>
  <si>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</si>
  <si>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</si>
  <si>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</si>
  <si>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</si>
  <si>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</si>
  <si>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</si>
  <si>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</si>
  <si>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</si>
  <si>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</si>
  <si>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</si>
  <si>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</si>
  <si>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</si>
  <si>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</si>
  <si>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</si>
  <si>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</si>
  <si>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</si>
  <si>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</si>
  <si>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</si>
  <si>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</si>
  <si>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</si>
  <si>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</si>
  <si>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</si>
  <si>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</si>
  <si>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</si>
  <si>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</si>
  <si>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</si>
  <si>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</si>
  <si>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</si>
  <si>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</si>
  <si>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</si>
  <si>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</si>
  <si>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</si>
  <si>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</si>
  <si>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</si>
  <si>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</si>
  <si>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</si>
  <si>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</si>
  <si>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</si>
  <si>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</si>
  <si>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</si>
  <si>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</si>
  <si>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</si>
  <si>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</si>
  <si>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</si>
  <si>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</si>
  <si>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</si>
  <si>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</si>
  <si>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</si>
  <si>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</si>
  <si>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</si>
  <si>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</si>
  <si>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</si>
  <si>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</si>
  <si>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</si>
  <si>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</si>
  <si>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</si>
  <si>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</si>
  <si>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</si>
  <si>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</si>
  <si>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</si>
  <si>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</si>
  <si>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</si>
  <si>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</si>
  <si>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</si>
  <si>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</si>
  <si>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</si>
  <si>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</si>
  <si>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</si>
  <si>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</si>
  <si>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</si>
  <si>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</si>
  <si>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</si>
  <si>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</si>
  <si>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</si>
  <si>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</si>
  <si>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</si>
  <si>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</si>
  <si>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</si>
  <si>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</si>
  <si>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</si>
  <si>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</si>
  <si>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</si>
  <si>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</si>
  <si>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</si>
  <si>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</si>
  <si>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</si>
  <si>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</si>
  <si>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</si>
  <si>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</si>
  <si>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</si>
  <si>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</si>
  <si>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</si>
  <si>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</si>
  <si>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</si>
  <si>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</si>
  <si>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</si>
  <si>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</si>
  <si>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</si>
  <si>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</si>
  <si>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</si>
  <si>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</si>
  <si>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</si>
  <si>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</si>
  <si>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</si>
  <si>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</si>
  <si>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</si>
  <si>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</si>
  <si>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</si>
  <si>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</si>
  <si>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</si>
  <si>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</si>
  <si>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</si>
  <si>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</si>
  <si>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</si>
  <si>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</si>
  <si>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</si>
  <si>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</si>
  <si>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</si>
  <si>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</si>
  <si>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</si>
  <si>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</si>
  <si>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</si>
  <si>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</si>
  <si>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</si>
  <si>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</si>
  <si>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</si>
  <si>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</si>
  <si>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</si>
  <si>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</si>
  <si>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</si>
  <si>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</si>
  <si>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</si>
  <si>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</si>
  <si>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</si>
  <si>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</si>
  <si>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</si>
  <si>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</si>
  <si>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</si>
  <si>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</si>
  <si>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</si>
  <si>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</si>
  <si>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</si>
  <si>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</si>
  <si>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Carregamento de brita no pátio</t>
  </si>
  <si>
    <t>Amauri</t>
  </si>
  <si>
    <t>Troca de dormentes em ponte</t>
  </si>
  <si>
    <t>Descarga de dormente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</si>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</sst>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S25" activePane="topRight" state="frozen"/>
      <selection pane="topRight" activeCell="X39" sqref="X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72" si="2">IF(AND(BR7&lt;1,BS7&lt;1),"Produção e Intervalo",IF(BR7&lt;1,"Intervalo",IF(BS7&lt;1,"Produção","Aderente")))</f>
        <v>#VALUE!</v>
      </c>
      <c r="BR7" s="15" t="e">
        <f t="shared" ref="BR7:BR72" si="3">IF(OR(B7="",F7=""),"*",AY7/P7)</f>
        <v>#VALUE!</v>
      </c>
      <c r="BS7" s="15">
        <f t="shared" ref="BS7:BS72" si="4">IF(OR(B7="",F7=""),"*",BA7/Q7)</f>
        <v>0</v>
      </c>
      <c r="BT7" s="157" t="str">
        <f t="shared" ref="BT7:BT72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>IF(D8="","*",IFERROR(IF(ISODD(COUNT(AS8:AX805)),"ERRO",SUM((AT8-AS8),(AV8-AU8),(AX8-AW8))),"ERRO"))</f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2"/>
        <v>#VALUE!</v>
      </c>
      <c r="BR8" s="15" t="e">
        <f t="shared" si="3"/>
        <v>#VALUE!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 t="str">
        <f>IF(D9="","*",IFERROR(IF(ISODD(COUNT(AS9:AX806)),"ERRO",SUM((AT9-AS9),(AV9-AU9),(AX9-AW9))),"ERRO"))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e">
        <f>IF(AND(BR9&lt;1,BS9&lt;1),"Produção e Intervalo",IF(BR9&lt;1,"Intervalo",IF(BS9&lt;1,"Produção","Aderente")))</f>
        <v>#VALUE!</v>
      </c>
      <c r="BR9" s="15" t="e">
        <f>IF(OR(B9="",F9=""),"*",AY9/P9)</f>
        <v>#VALUE!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>IF(D10="","*",IFERROR(IF(ISODD(COUNT(AS10:AX806)),"ERRO",SUM((AT10-AS10),(AV10-AU10),(AX10-AW10))),"ERRO"))</f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2"/>
        <v>#VALUE!</v>
      </c>
      <c r="BR10" s="15" t="e">
        <f t="shared" si="3"/>
        <v>#VALUE!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IF(D11="","*",IFERROR(IF(ISODD(COUNT(AS11:AX808)),"ERRO",SUM((AT11-AS11),(AV11-AU11),(AX11-AW11))),"ERRO"))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IF(D12="","*",IFERROR(IF(ISODD(COUNT(AS12:AX807)),"ERRO",SUM((AT12-AS12),(AV12-AU12),(AX12-AW12))),"ERRO"))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>IF(AND(BR14&lt;1,BS14&lt;1),"Produção e Intervalo",IF(BR14&lt;1,"Intervalo",IF(BS14&lt;1,"Produção","Aderente")))</f>
        <v>#VALUE!</v>
      </c>
      <c r="BR14" s="15" t="e">
        <f>IF(OR(B14="",F14=""),"*",AY14/P14)</f>
        <v>#VALUE!</v>
      </c>
      <c r="BS14" s="15">
        <f>IF(OR(B14="",F14=""),"*",BA14/Q14)</f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>IF(AND(BR15&lt;1,BS15&lt;1),"Produção e Intervalo",IF(BR15&lt;1,"Intervalo",IF(BS15&lt;1,"Produção","Aderente")))</f>
        <v>#VALUE!</v>
      </c>
      <c r="BR15" s="15" t="e">
        <f>IF(OR(B15="",F15=""),"*",AY15/P15)</f>
        <v>#VALUE!</v>
      </c>
      <c r="BS15" s="15">
        <f>IF(OR(B15="",F15=""),"*",BA15/Q15)</f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 t="str">
        <f>IF(D16="","*",IFERROR(IF(ISODD(COUNT(AS16:AX812)),"ERRO",SUM((AT16-AS16),(AV16-AU16),(AX16-AW16))),"ERRO"))</f>
        <v>ERRO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e">
        <f>IF(AND(BR16&lt;1,BS16&lt;1),"Produção e Intervalo",IF(BR16&lt;1,"Intervalo",IF(BS16&lt;1,"Produção","Aderente")))</f>
        <v>#VALUE!</v>
      </c>
      <c r="BR16" s="15" t="e">
        <f>IF(OR(B16="",F16=""),"*",AY16/P16)</f>
        <v>#VALUE!</v>
      </c>
      <c r="BS16" s="15">
        <f>IF(OR(B16="",F16=""),"*",BA16/Q16)</f>
        <v>1</v>
      </c>
      <c r="BT16" s="157" t="str">
        <f t="shared" si="5"/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/>
      <c r="AU17" s="32"/>
      <c r="AV17" s="32"/>
      <c r="AW17" s="32"/>
      <c r="AX17" s="32"/>
      <c r="AY17" s="184" t="str">
        <f>IF(D17="","*",IFERROR(IF(ISODD(COUNT(AS17:AX813)),"ERRO",SUM((AT17-AS17),(AV17-AU17),(AX17-AW17))),"ERRO"))</f>
        <v>ERRO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e">
        <f>IF(AND(BR17&lt;1,BS17&lt;1),"Produção e Intervalo",IF(BR17&lt;1,"Intervalo",IF(BS17&lt;1,"Produção","Aderente")))</f>
        <v>#VALUE!</v>
      </c>
      <c r="BR17" s="15" t="e">
        <f>IF(OR(B17="",F17=""),"*",AY17/P17)</f>
        <v>#VALUE!</v>
      </c>
      <c r="BS17" s="15">
        <f>IF(OR(B17="",F17=""),"*",BA17/Q17)</f>
        <v>0</v>
      </c>
      <c r="BT17" s="157" t="str">
        <f t="shared" si="5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5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5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IF(D20="","*",IFERROR(IF(ISODD(COUNT(AS20:AX816)),"ERRO",SUM((AT20-AS20),(AV20-AU20),(AX20-AW20))),"ERRO"))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5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IF(D26="","*",IFERROR(IF(ISODD(COUNT(AS26:AX821)),"ERRO",SUM((AT26-AS26),(AV26-AU26),(AX26-AW26))),"ERRO"))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2"/>
        <v>#DIV/0!</v>
      </c>
      <c r="BR27" s="15" t="e">
        <f t="shared" si="3"/>
        <v>#DIV/0!</v>
      </c>
      <c r="BS27" s="15" t="e">
        <f t="shared" si="4"/>
        <v>#DIV/0!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2"/>
        <v>#VALUE!</v>
      </c>
      <c r="BR31" s="15" t="e">
        <f t="shared" si="3"/>
        <v>#VALUE!</v>
      </c>
      <c r="BS31" s="15" t="e">
        <f t="shared" si="4"/>
        <v>#DIV/0!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1283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Produção e Intervalo</v>
      </c>
      <c r="BR33" s="15">
        <f t="shared" si="3"/>
        <v>0</v>
      </c>
      <c r="BS33" s="15">
        <f t="shared" si="4"/>
        <v>0</v>
      </c>
      <c r="BT33" s="157" t="str">
        <f t="shared" si="5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Produção e Intervalo</v>
      </c>
      <c r="BR34" s="15">
        <f t="shared" si="3"/>
        <v>0</v>
      </c>
      <c r="BS34" s="15">
        <f t="shared" si="4"/>
        <v>0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1284</v>
      </c>
      <c r="W37" s="135" t="s">
        <v>1285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Produção e Intervalo</v>
      </c>
      <c r="BR37" s="15">
        <f t="shared" si="3"/>
        <v>0</v>
      </c>
      <c r="BS37" s="15">
        <f t="shared" si="4"/>
        <v>0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0.41666666666666669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06" t="s">
        <v>1286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6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Produção e Intervalo</v>
      </c>
      <c r="BR40" s="15">
        <f t="shared" si="3"/>
        <v>0</v>
      </c>
      <c r="BS40" s="15">
        <f t="shared" si="4"/>
        <v>0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6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2"/>
        <v>Aderente</v>
      </c>
      <c r="BR72" s="15" t="str">
        <f t="shared" si="3"/>
        <v>*</v>
      </c>
      <c r="BS72" s="15" t="str">
        <f t="shared" si="4"/>
        <v>*</v>
      </c>
      <c r="BT72" s="157" t="str">
        <f t="shared" si="5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  <row r="805" spans="1:72">
      <c r="AT805" s="255" t="s">
        <v>1287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6:BO14 BO18:BO20 BO16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6:BO14 BO16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1288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1289</v>
      </c>
      <c r="E3" s="186" t="s">
        <v>1290</v>
      </c>
      <c r="F3" s="186" t="s">
        <v>1291</v>
      </c>
      <c r="G3" s="186" t="s">
        <v>1292</v>
      </c>
      <c r="H3" s="186" t="s">
        <v>1293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1295</v>
      </c>
      <c r="D10" s="187">
        <v>9049</v>
      </c>
      <c r="E10" s="188">
        <v>46044</v>
      </c>
      <c r="F10" s="187" t="s">
        <v>1296</v>
      </c>
      <c r="G10" s="187" t="s">
        <v>1297</v>
      </c>
      <c r="H10" s="187"/>
    </row>
    <row r="11" spans="3:8">
      <c r="C11" s="187" t="s">
        <v>1295</v>
      </c>
      <c r="D11" s="187">
        <v>9044</v>
      </c>
      <c r="E11" s="188">
        <v>46044</v>
      </c>
      <c r="F11" s="187" t="s">
        <v>1298</v>
      </c>
      <c r="G11" s="187" t="s">
        <v>1299</v>
      </c>
      <c r="H11" s="187"/>
    </row>
    <row r="12" spans="3:8">
      <c r="C12" s="187" t="s">
        <v>1295</v>
      </c>
      <c r="D12" s="187">
        <v>762</v>
      </c>
      <c r="E12" s="188">
        <v>46044</v>
      </c>
      <c r="F12" s="187" t="s">
        <v>1300</v>
      </c>
      <c r="G12" s="187" t="s">
        <v>1299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1301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1302</v>
      </c>
      <c r="C4" s="191" t="s">
        <v>1303</v>
      </c>
      <c r="D4" s="191" t="s">
        <v>1304</v>
      </c>
      <c r="E4" s="191" t="s">
        <v>1305</v>
      </c>
      <c r="F4" s="191" t="s">
        <v>4</v>
      </c>
      <c r="G4" s="191" t="s">
        <v>1306</v>
      </c>
    </row>
    <row r="5" spans="2:7">
      <c r="B5" s="192" t="s">
        <v>1307</v>
      </c>
      <c r="C5" s="192">
        <v>309525</v>
      </c>
      <c r="D5" s="192" t="s">
        <v>1308</v>
      </c>
      <c r="E5" s="192" t="s">
        <v>840</v>
      </c>
      <c r="F5" s="192" t="s">
        <v>1309</v>
      </c>
      <c r="G5" s="193">
        <v>46296</v>
      </c>
    </row>
    <row r="6" spans="2:7">
      <c r="B6" s="192" t="s">
        <v>1310</v>
      </c>
      <c r="C6" s="192">
        <v>257410</v>
      </c>
      <c r="D6" s="192" t="s">
        <v>1311</v>
      </c>
      <c r="E6" s="192" t="s">
        <v>840</v>
      </c>
      <c r="F6" s="192" t="s">
        <v>1309</v>
      </c>
      <c r="G6" s="193"/>
    </row>
    <row r="7" spans="2:7">
      <c r="B7" s="192" t="s">
        <v>1255</v>
      </c>
      <c r="C7" s="192">
        <v>256875</v>
      </c>
      <c r="D7" s="192" t="s">
        <v>1312</v>
      </c>
      <c r="E7" s="192" t="s">
        <v>840</v>
      </c>
      <c r="F7" s="192" t="s">
        <v>1309</v>
      </c>
      <c r="G7" s="193">
        <v>46296</v>
      </c>
    </row>
    <row r="8" spans="2:7">
      <c r="B8" s="192" t="s">
        <v>1313</v>
      </c>
      <c r="C8" s="192">
        <v>257278</v>
      </c>
      <c r="D8" s="192" t="s">
        <v>1314</v>
      </c>
      <c r="E8" s="192" t="s">
        <v>831</v>
      </c>
      <c r="F8" s="192" t="s">
        <v>1315</v>
      </c>
      <c r="G8" s="193">
        <v>46235</v>
      </c>
    </row>
    <row r="9" spans="2:7">
      <c r="B9" s="192" t="s">
        <v>1316</v>
      </c>
      <c r="C9" s="192">
        <v>261794</v>
      </c>
      <c r="D9" s="192" t="s">
        <v>1317</v>
      </c>
      <c r="E9" s="192" t="s">
        <v>831</v>
      </c>
      <c r="F9" s="192" t="s">
        <v>1315</v>
      </c>
      <c r="G9" s="193">
        <v>46082</v>
      </c>
    </row>
    <row r="10" spans="2:7">
      <c r="B10" s="192" t="s">
        <v>1318</v>
      </c>
      <c r="C10" s="192">
        <v>257033</v>
      </c>
      <c r="D10" s="192" t="s">
        <v>1319</v>
      </c>
      <c r="E10" s="192" t="s">
        <v>831</v>
      </c>
      <c r="F10" s="192" t="s">
        <v>21</v>
      </c>
      <c r="G10" s="192" t="s">
        <v>1320</v>
      </c>
    </row>
    <row r="11" spans="2:7">
      <c r="B11" s="192" t="s">
        <v>1321</v>
      </c>
      <c r="C11" s="192">
        <v>396578</v>
      </c>
      <c r="D11" s="192" t="s">
        <v>1322</v>
      </c>
      <c r="E11" s="192" t="s">
        <v>831</v>
      </c>
      <c r="F11" s="192" t="s">
        <v>21</v>
      </c>
      <c r="G11" s="192" t="s">
        <v>1320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1323</v>
      </c>
      <c r="C2" s="83" t="s">
        <v>1157</v>
      </c>
      <c r="D2" s="83" t="s">
        <v>1159</v>
      </c>
      <c r="E2" s="83" t="s">
        <v>1324</v>
      </c>
      <c r="F2" s="83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109" t="s">
        <v>1330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1331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1332</v>
      </c>
      <c r="B2" s="91" t="s">
        <v>1333</v>
      </c>
      <c r="C2" s="91" t="s">
        <v>598</v>
      </c>
      <c r="D2" s="92" t="s">
        <v>1172</v>
      </c>
      <c r="E2" s="92" t="s">
        <v>4</v>
      </c>
      <c r="F2" s="92" t="s">
        <v>1334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1335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1336</v>
      </c>
      <c r="D5" s="248"/>
      <c r="E5" s="248"/>
      <c r="F5" s="248"/>
      <c r="G5" s="248"/>
      <c r="H5" s="248"/>
      <c r="I5" s="248"/>
      <c r="J5" s="249"/>
      <c r="K5" s="250" t="s">
        <v>1337</v>
      </c>
      <c r="L5" s="251"/>
      <c r="M5" s="251"/>
      <c r="N5" s="251"/>
      <c r="O5" s="252" t="s">
        <v>1338</v>
      </c>
      <c r="P5" s="253"/>
      <c r="Q5" s="254"/>
    </row>
    <row r="6" spans="1:17" s="81" customFormat="1" ht="15.75" customHeight="1">
      <c r="A6" s="75" t="s">
        <v>1334</v>
      </c>
      <c r="B6" s="82" t="s">
        <v>1333</v>
      </c>
      <c r="C6" s="83" t="s">
        <v>1172</v>
      </c>
      <c r="D6" s="84" t="s">
        <v>1173</v>
      </c>
      <c r="E6" s="83" t="s">
        <v>1339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1340</v>
      </c>
      <c r="M6" s="116" t="s">
        <v>620</v>
      </c>
      <c r="N6" s="117" t="s">
        <v>1167</v>
      </c>
      <c r="O6" s="165" t="s">
        <v>1210</v>
      </c>
      <c r="P6" s="128"/>
      <c r="Q6" s="139" t="s">
        <v>1341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2026-03-02T16:37:38Z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