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780" documentId="120_S{118792C3-22EF-5104-A093-F22BFE3913F3}" xr6:coauthVersionLast="47" xr6:coauthVersionMax="47" xr10:uidLastSave="{7304F407-7D02-4894-984C-B9B08E08E24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95" i="1" l="1"/>
  <c r="BT1094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M422" i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100" i="1" l="1"/>
  <c r="BQ424" i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<sst xmlns="http://schemas.openxmlformats.org/spreadsheetml/2006/main" count="8786" uniqueCount="1791">
  <si>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</si>
  <si>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</si>
  <si>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</si>
  <si>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</si>
  <si>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</si>
  <si>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</si>
  <si>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</si>
  <si>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</si>
  <si>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</si>
  <si>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</si>
  <si>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</si>
  <si>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</si>
  <si>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</si>
  <si>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</si>
  <si>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</si>
  <si>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</si>
  <si>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</si>
  <si>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</si>
  <si>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</si>
  <si>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</si>
  <si>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</si>
  <si>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</si>
  <si>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</si>
  <si>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</si>
  <si>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</si>
  <si>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</si>
  <si>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</si>
  <si>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</si>
  <si>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</si>
  <si>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</si>
  <si>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</si>
  <si>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</si>
  <si>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</si>
  <si>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</si>
  <si>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</si>
  <si>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</si>
  <si>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</si>
  <si>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</si>
  <si>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</si>
  <si>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</si>
  <si>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</si>
  <si>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</si>
  <si>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</si>
  <si>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</si>
  <si>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</si>
  <si>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</si>
  <si>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</si>
  <si>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</si>
  <si>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</si>
  <si>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</si>
  <si>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</si>
  <si>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</si>
  <si>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</si>
  <si>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</si>
  <si>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</si>
  <si>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</si>
  <si>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</si>
  <si>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</si>
  <si>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</si>
  <si>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</si>
  <si>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</si>
  <si>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</si>
  <si>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</si>
  <si>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</si>
  <si>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</si>
  <si>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</si>
  <si>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</si>
  <si>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</si>
  <si>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</si>
  <si>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</si>
  <si>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</si>
  <si>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</si>
  <si>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</si>
  <si>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</si>
  <si>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</si>
  <si>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</si>
  <si>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</si>
  <si>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</si>
  <si>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</si>
  <si>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</si>
  <si>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</si>
  <si>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</si>
  <si>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</si>
  <si>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</si>
  <si>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</si>
  <si>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</si>
  <si>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</si>
  <si>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</si>
  <si>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</si>
  <si>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</si>
  <si>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</si>
  <si>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</si>
  <si>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</si>
  <si>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</si>
  <si>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</si>
  <si>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</si>
  <si>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</si>
  <si>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</si>
  <si>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</si>
  <si>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</si>
  <si>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</si>
  <si>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</si>
  <si>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</si>
  <si>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</si>
  <si>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</si>
  <si>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</si>
  <si>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</si>
  <si>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</si>
  <si>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</si>
  <si>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</si>
  <si>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</si>
  <si>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</si>
  <si>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</si>
  <si>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</si>
  <si>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</si>
  <si>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</si>
  <si>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</si>
  <si>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</si>
  <si>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</si>
  <si>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</si>
  <si>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</si>
  <si>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</si>
  <si>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</si>
  <si>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</si>
  <si>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</si>
  <si>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</si>
  <si>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</si>
  <si>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</si>
  <si>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</si>
  <si>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</si>
  <si>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</si>
  <si>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</si>
  <si>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</si>
  <si>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</si>
  <si>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</si>
  <si>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</si>
  <si>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</si>
  <si>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</si>
  <si>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</si>
  <si>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</si>
  <si>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</si>
  <si>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</si>
  <si>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</si>
  <si>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</si>
  <si>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</si>
  <si>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</si>
  <si>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</si>
  <si>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</si>
  <si>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</si>
  <si>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</si>
  <si>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</si>
  <si>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</si>
  <si>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</si>
  <si>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</si>
  <si>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</si>
  <si>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</si>
  <si>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</si>
  <si>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</si>
  <si>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</si>
  <si>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</si>
  <si>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</si>
  <si>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</si>
  <si>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</si>
  <si>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</si>
  <si>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</si>
  <si>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</si>
  <si>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</si>
  <si>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</si>
  <si>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</si>
  <si>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</si>
  <si>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</si>
  <si>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</si>
  <si>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</si>
  <si>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</si>
  <si>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</si>
  <si>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</si>
  <si>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</si>
  <si>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</si>
  <si>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</si>
  <si>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</si>
  <si>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</si>
  <si>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</si>
  <si>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</si>
  <si>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</si>
  <si>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</si>
  <si>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</si>
  <si>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</si>
  <si>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</si>
  <si>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</si>
  <si>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</si>
  <si>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</si>
  <si>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</si>
  <si>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</si>
  <si>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</si>
  <si>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</si>
  <si>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</si>
  <si>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</si>
  <si>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</si>
  <si>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</si>
  <si>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</si>
  <si>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</si>
  <si>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</si>
  <si>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</si>
  <si>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</si>
  <si>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</si>
  <si>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</si>
  <si>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</si>
  <si>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</si>
  <si>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</si>
  <si>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</si>
  <si>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</si>
  <si>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</si>
  <si>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</si>
  <si>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</si>
  <si>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</si>
  <si>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</si>
  <si>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</si>
  <si>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</si>
  <si>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</si>
  <si>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</si>
  <si>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</si>
  <si>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</si>
  <si>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</si>
  <si>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</si>
  <si>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</si>
  <si>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</si>
  <si>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</si>
  <si>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</si>
  <si>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</si>
  <si>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</si>
  <si>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</si>
  <si>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</si>
  <si>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</si>
  <si>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</si>
  <si>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</si>
  <si>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</si>
  <si>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</si>
  <si>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</si>
  <si>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</si>
  <si>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</si>
  <si>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</si>
  <si>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</si>
  <si>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</si>
  <si>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</si>
  <si>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</si>
  <si>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</si>
  <si>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</si>
  <si>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</si>
  <si>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</si>
  <si>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</si>
  <si>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</si>
  <si>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</si>
  <si>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</si>
  <si>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</si>
  <si>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</si>
  <si>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</si>
  <si>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</si>
  <si>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</si>
  <si>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</si>
  <si>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</si>
  <si>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</si>
  <si>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</si>
  <si>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</si>
  <si>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</si>
  <si>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</si>
  <si>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</si>
  <si>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</si>
  <si>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</si>
  <si>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</si>
  <si>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</si>
  <si>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</si>
  <si>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</si>
  <si>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</si>
  <si>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</si>
  <si>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</si>
  <si>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</si>
  <si>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</si>
  <si>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</si>
  <si>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</si>
  <si>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</si>
  <si>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</si>
  <si>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</si>
  <si>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</si>
  <si>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</si>
  <si>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</si>
  <si>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</si>
  <si>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</si>
  <si>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</si>
  <si>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</si>
  <si>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</si>
  <si>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</si>
  <si>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</si>
  <si>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</si>
  <si>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</si>
  <si>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</si>
  <si>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</si>
  <si>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</si>
  <si>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</si>
  <si>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</si>
  <si>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</si>
  <si>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</si>
  <si>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</si>
  <si>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</si>
  <si>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</si>
  <si>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</si>
  <si>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</si>
  <si>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</si>
  <si>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</si>
  <si>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</si>
  <si>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</si>
  <si>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</si>
  <si>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</si>
  <si>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</si>
  <si>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</si>
  <si>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</si>
  <si>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</si>
  <si>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</si>
  <si>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</si>
  <si>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</si>
  <si>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</si>
  <si>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</si>
  <si>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</si>
  <si>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</si>
  <si>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</si>
  <si>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</si>
  <si>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</si>
  <si>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</si>
  <si>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</si>
  <si>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</si>
  <si>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</si>
  <si>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</si>
  <si>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</si>
  <si>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</si>
  <si>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</si>
  <si>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</si>
  <si>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</si>
  <si>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</si>
  <si>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</si>
  <si>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</si>
  <si>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</si>
  <si>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</si>
  <si>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</si>
  <si>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</si>
  <si>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</si>
  <si>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</si>
  <si>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</si>
  <si>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</si>
  <si>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</si>
  <si>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</si>
  <si>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</si>
  <si>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</si>
  <si>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</si>
  <si>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</si>
  <si>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</si>
  <si>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</si>
  <si>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</si>
  <si>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</si>
  <si>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</si>
  <si>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</si>
  <si>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</si>
  <si>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</si>
  <si>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</si>
  <si>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</si>
  <si>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</si>
  <si>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</si>
  <si>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</si>
  <si>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</si>
  <si>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</si>
  <si>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</si>
  <si>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</si>
  <si>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</si>
  <si>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</si>
  <si>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</si>
  <si>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</si>
  <si>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</si>
  <si>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</si>
  <si>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</si>
  <si>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</si>
  <si>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</si>
  <si>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</si>
  <si>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</si>
  <si>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</si>
  <si>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</si>
  <si>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</si>
  <si>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</si>
  <si>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</si>
  <si>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</si>
  <si>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</si>
  <si>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</si>
  <si>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</si>
  <si>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</si>
  <si>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</si>
  <si>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</si>
  <si>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</si>
  <si>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</si>
  <si>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</si>
  <si>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</si>
  <si>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</si>
  <si>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</si>
  <si>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</si>
  <si>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</si>
  <si>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</si>
  <si>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</si>
  <si>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</si>
  <si>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</si>
  <si>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</si>
  <si>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</si>
  <si>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</si>
  <si>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</si>
  <si>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</si>
  <si>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</si>
  <si>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</si>
  <si>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</si>
  <si>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</si>
  <si>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</si>
  <si>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</si>
  <si>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</si>
  <si>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</si>
  <si>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</si>
  <si>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</si>
  <si>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</si>
  <si>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</si>
  <si>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</si>
  <si>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</si>
  <si>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</si>
  <si>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</si>
  <si>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</si>
  <si>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</si>
  <si>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</si>
  <si>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</si>
  <si>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</si>
  <si>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</si>
  <si>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</si>
  <si>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</si>
  <si>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</si>
  <si>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</si>
  <si>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</si>
  <si>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</si>
  <si>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</si>
  <si>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</si>
  <si>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</si>
  <si>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</si>
  <si>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</si>
  <si>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</si>
  <si>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</si>
  <si>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</si>
  <si>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</si>
  <si>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</si>
  <si>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</si>
  <si>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</si>
  <si>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</si>
  <si>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</si>
  <si>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</si>
  <si>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</si>
  <si>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</si>
  <si>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</si>
  <si>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</si>
  <si>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</si>
  <si>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</si>
  <si>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</si>
  <si>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</si>
  <si>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</si>
  <si>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</si>
  <si>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</si>
  <si>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</si>
  <si>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</si>
  <si>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</si>
  <si>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</si>
  <si>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</si>
  <si>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</si>
  <si>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</si>
  <si>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</si>
  <si>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</si>
  <si>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</si>
  <si>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</si>
  <si>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</si>
  <si>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</si>
  <si>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</si>
  <si>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</si>
  <si>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</si>
  <si>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</si>
  <si>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</si>
  <si>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</si>
  <si>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</si>
  <si>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</si>
  <si>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</si>
  <si>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</si>
  <si>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</si>
  <si>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</si>
  <si>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</si>
  <si>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</si>
  <si>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</si>
  <si>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</si>
  <si>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</si>
  <si>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</si>
  <si>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</si>
  <si>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</si>
  <si>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</si>
  <si>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</si>
  <si>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</si>
  <si>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</si>
  <si>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</si>
  <si>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</si>
  <si>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</si>
  <si>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</si>
  <si>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</si>
  <si>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</si>
  <si>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</si>
  <si>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</si>
  <si>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</si>
  <si>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</si>
  <si>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</si>
  <si>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</si>
  <si>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</si>
  <si>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</si>
  <si>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</si>
  <si>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</si>
  <si>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</si>
  <si>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</si>
  <si>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</si>
  <si>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</si>
  <si>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</si>
  <si>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</si>
  <si>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</si>
  <si>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</si>
  <si>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</si>
  <si>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</si>
  <si>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</si>
  <si>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</si>
  <si>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</si>
  <si>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</si>
  <si>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</si>
  <si>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</si>
  <si>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</si>
  <si>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</si>
  <si>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</si>
  <si>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</si>
  <si>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</si>
  <si>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</si>
  <si>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</si>
  <si>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</si>
  <si>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</si>
  <si>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</si>
  <si>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</si>
  <si>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</si>
  <si>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</si>
  <si>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</si>
  <si>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</si>
  <si>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</si>
  <si>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</si>
  <si>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</si>
  <si>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</si>
  <si>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</si>
  <si>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</si>
  <si>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</si>
  <si>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</si>
  <si>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</si>
  <si>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</si>
  <si>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</si>
  <si>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</si>
  <si>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</si>
  <si>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</si>
  <si>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</si>
  <si>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</si>
  <si>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</si>
  <si>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</si>
  <si>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</si>
  <si>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</si>
  <si>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</si>
  <si>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</si>
  <si>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</si>
  <si>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</si>
  <si>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</si>
  <si>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</si>
  <si>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</si>
  <si>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</si>
  <si>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</si>
  <si>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</si>
  <si>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</si>
  <si>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</si>
  <si>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</si>
  <si>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</si>
  <si>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</si>
  <si>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</si>
  <si>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</si>
  <si>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</si>
  <si>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</si>
  <si>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</si>
  <si>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</si>
  <si>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</si>
  <si>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</si>
  <si>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</si>
  <si>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</si>
  <si>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</si>
  <si>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</si>
  <si>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</si>
  <si>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</si>
  <si>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</si>
  <si>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</si>
  <si>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</si>
  <si>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</si>
  <si>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</si>
  <si>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</si>
  <si>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</si>
  <si>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</si>
  <si>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</si>
  <si>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</si>
  <si>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</si>
  <si>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</si>
  <si>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</si>
  <si>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</si>
  <si>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</si>
  <si>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</si>
  <si>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</si>
  <si>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</si>
  <si>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</si>
  <si>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</si>
  <si>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</si>
  <si>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</si>
  <si>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</si>
  <si>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</si>
  <si>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</si>
  <si>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</si>
  <si>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</si>
  <si>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</si>
  <si>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</si>
  <si>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</si>
  <si>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</si>
  <si>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</si>
  <si>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</si>
  <si>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</si>
  <si>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</si>
  <si>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</si>
  <si>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</si>
  <si>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</si>
  <si>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</si>
  <si>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</si>
  <si>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</si>
  <si>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</si>
  <si>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</si>
  <si>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</si>
  <si>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</si>
  <si>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</si>
  <si>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</si>
  <si>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</si>
  <si>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</si>
  <si>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</si>
  <si>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</si>
  <si>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</si>
  <si>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</si>
  <si>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</si>
  <si>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</si>
  <si>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</si>
  <si>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</si>
  <si>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</si>
  <si>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</si>
  <si>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</si>
  <si>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</si>
  <si>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</si>
  <si>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</si>
  <si>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</si>
  <si>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</si>
  <si>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</si>
  <si>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</si>
  <si>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</si>
  <si>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</si>
  <si>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</si>
  <si>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</si>
  <si>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</si>
  <si>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</si>
  <si>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</si>
  <si>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</si>
  <si>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</si>
  <si>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</si>
  <si>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</si>
  <si>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</si>
  <si>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</si>
  <si>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</si>
  <si>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</si>
  <si>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</si>
  <si>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</si>
  <si>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</si>
  <si>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</si>
  <si>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</si>
  <si>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</si>
  <si>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</si>
  <si>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</si>
  <si>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</si>
  <si>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</si>
  <si>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</si>
  <si>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</si>
  <si>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</si>
  <si>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</si>
  <si>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</si>
  <si>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</si>
  <si>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</si>
  <si>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</si>
  <si>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</si>
  <si>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</si>
  <si>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</si>
  <si>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</si>
  <si>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</si>
  <si>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</si>
  <si>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</si>
  <si>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</si>
  <si>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</si>
  <si>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</si>
  <si>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</si>
  <si>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</si>
  <si>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</si>
  <si>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</si>
  <si>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</si>
  <si>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</si>
  <si>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</si>
  <si>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</si>
  <si>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</si>
  <si>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</si>
  <si>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</si>
  <si>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</si>
  <si>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</si>
  <si>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</si>
  <si>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</si>
  <si>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</si>
  <si>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</si>
  <si>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</si>
  <si>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</si>
  <si>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</si>
  <si>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</si>
  <si>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</si>
  <si>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</si>
  <si>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</si>
  <si>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</si>
  <si>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</si>
  <si>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</si>
  <si>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</si>
  <si>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</si>
  <si>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</si>
  <si>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</si>
  <si>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</si>
  <si>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</si>
  <si>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</si>
  <si>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</si>
  <si>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</si>
  <si>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</si>
  <si>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</si>
  <si>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</si>
  <si>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</si>
  <si>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</si>
  <si>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</si>
  <si>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</si>
  <si>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</si>
  <si>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</si>
  <si>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</si>
  <si>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</si>
  <si>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</si>
  <si>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</si>
  <si>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</si>
  <si>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</si>
  <si>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</si>
  <si>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</si>
  <si>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</si>
  <si>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</si>
  <si>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</si>
  <si>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</si>
  <si>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</si>
  <si>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</si>
  <si>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</si>
  <si>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</si>
  <si>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</si>
  <si>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</si>
  <si>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</si>
  <si>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</si>
  <si>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</si>
  <si>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</si>
  <si>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</si>
  <si>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</si>
  <si>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</si>
  <si>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</si>
  <si>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</si>
  <si>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</si>
  <si>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</si>
  <si>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</si>
  <si>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</si>
  <si>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</si>
  <si>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</si>
  <si>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</si>
  <si>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</si>
  <si>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</si>
  <si>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</si>
  <si>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</si>
  <si>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</si>
  <si>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</si>
  <si>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</si>
  <si>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</si>
  <si>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</si>
  <si>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</si>
  <si>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</si>
  <si>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</si>
  <si>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</si>
  <si>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</si>
  <si>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</si>
  <si>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</si>
  <si>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</si>
  <si>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</si>
  <si>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</si>
  <si>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</si>
  <si>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</si>
  <si>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</si>
  <si>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</si>
  <si>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</si>
  <si>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</si>
  <si>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</si>
  <si>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</si>
  <si>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</si>
  <si>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</si>
  <si>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</si>
  <si>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</si>
  <si>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</si>
  <si>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</si>
  <si>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</si>
  <si>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</si>
  <si>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</si>
  <si>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</si>
  <si>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</si>
  <si>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</si>
  <si>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</si>
  <si>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</si>
  <si>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</si>
  <si>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</si>
  <si>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</si>
  <si>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</si>
  <si>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</si>
  <si>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</si>
  <si>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</si>
  <si>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</si>
  <si>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</si>
  <si>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</si>
  <si>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</si>
  <si>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</si>
  <si>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</si>
  <si>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</si>
  <si>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</si>
  <si>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</si>
  <si>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</si>
  <si>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</si>
  <si>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</si>
  <si>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</si>
  <si>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</si>
  <si>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</si>
  <si>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</si>
  <si>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</si>
  <si>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</si>
  <si>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</si>
  <si>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</si>
  <si>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</si>
  <si>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</si>
  <si>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</si>
  <si>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</si>
  <si>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</si>
  <si>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</si>
  <si>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</si>
  <si>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</si>
  <si>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</si>
  <si>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</si>
  <si>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</si>
  <si>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</si>
  <si>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</si>
  <si>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</si>
  <si>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</si>
  <si>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</si>
  <si>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</si>
  <si>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</si>
  <si>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</si>
  <si>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</si>
  <si>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</si>
  <si>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</si>
  <si>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</si>
  <si>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</si>
  <si>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</si>
  <si>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</si>
  <si>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</si>
  <si>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</si>
  <si>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</si>
  <si>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</si>
  <si>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</si>
  <si>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</si>
  <si>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</si>
  <si>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</si>
  <si>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</si>
  <si>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</si>
  <si>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</si>
  <si>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</si>
  <si>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</si>
  <si>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</si>
  <si>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</si>
  <si>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</si>
  <si>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</si>
  <si>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</si>
  <si>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</si>
  <si>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</si>
  <si>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</si>
  <si>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</si>
  <si>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</si>
  <si>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</si>
  <si>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</si>
  <si>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</si>
  <si>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</si>
  <si>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</si>
  <si>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</si>
  <si>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</si>
  <si>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</si>
  <si>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</si>
  <si>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</si>
  <si>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</si>
  <si>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</si>
  <si>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</si>
  <si>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</si>
  <si>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</si>
  <si>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</si>
  <si>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</si>
  <si>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</si>
  <si>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</si>
  <si>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</si>
  <si>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</si>
  <si>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</si>
  <si>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</si>
  <si>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</si>
  <si>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</si>
  <si>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</si>
  <si>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</si>
  <si>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</si>
  <si>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</si>
  <si>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</si>
  <si>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</si>
  <si>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</si>
  <si>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</si>
  <si>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</si>
  <si>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</si>
  <si>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</si>
  <si>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</si>
  <si>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</si>
  <si>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</si>
  <si>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</si>
  <si>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</si>
  <si>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</si>
  <si>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</si>
  <si>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</si>
  <si>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</si>
  <si>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</si>
  <si>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</si>
  <si>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</si>
  <si>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</si>
  <si>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</si>
  <si>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</si>
  <si>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</si>
  <si>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</si>
  <si>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</si>
  <si>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</si>
  <si>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</si>
  <si>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</si>
  <si>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</si>
  <si>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</si>
  <si>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</si>
  <si>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</si>
  <si>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</si>
  <si>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</si>
  <si>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</si>
  <si>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</si>
  <si>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</si>
  <si>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</si>
  <si>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</si>
  <si>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</si>
  <si>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</si>
  <si>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</si>
  <si>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</si>
  <si>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</si>
  <si>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</si>
  <si>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</si>
  <si>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</si>
  <si>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</si>
  <si>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</si>
  <si>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</si>
  <si>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</si>
  <si>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</si>
  <si>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</si>
  <si>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</si>
  <si>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</si>
  <si>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</si>
  <si>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</si>
  <si>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</si>
  <si>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</si>
  <si>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</si>
  <si>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</si>
  <si>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</si>
  <si>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</si>
  <si>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</si>
  <si>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</si>
  <si>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</si>
  <si>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</si>
  <si>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</si>
  <si>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</si>
  <si>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</si>
  <si>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</si>
  <si>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</si>
  <si>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</si>
  <si>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</si>
  <si>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</si>
  <si>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</si>
  <si>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</si>
  <si>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</si>
  <si>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</si>
  <si>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</si>
  <si>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</si>
  <si>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</si>
  <si>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</si>
  <si>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</si>
  <si>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</si>
  <si>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</si>
  <si>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</si>
  <si>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</si>
  <si>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</si>
  <si>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</si>
  <si>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</si>
  <si>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</si>
  <si>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</si>
  <si>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</si>
  <si>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</si>
  <si>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</si>
  <si>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</si>
  <si>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</si>
  <si>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</si>
  <si>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</si>
  <si>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</si>
  <si>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</si>
  <si>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</si>
  <si>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</si>
  <si>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</si>
  <si>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</si>
  <si>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</si>
  <si>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</si>
  <si>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</si>
  <si>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</si>
  <si>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</si>
  <si>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</si>
  <si>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</si>
  <si>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</si>
  <si>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</si>
  <si>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</si>
  <si>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</si>
  <si>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</si>
  <si>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</si>
  <si>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</si>
  <si>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</si>
  <si>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</si>
  <si>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</si>
  <si>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</si>
  <si>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</si>
  <si>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</si>
  <si>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</si>
  <si>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</si>
  <si>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</si>
  <si>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</si>
  <si>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</si>
  <si>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</si>
  <si>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</si>
  <si>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</si>
  <si>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</si>
  <si>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</si>
  <si>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</si>
  <si>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</si>
  <si>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</si>
  <si>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</si>
  <si>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</si>
  <si>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</si>
  <si>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</si>
  <si>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</si>
  <si>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</si>
  <si>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</si>
  <si>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</si>
  <si>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</si>
  <si>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</si>
  <si>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</si>
  <si>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</si>
  <si>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</si>
  <si>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</si>
  <si>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</si>
  <si>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</si>
  <si>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</si>
  <si>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</si>
  <si>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</si>
  <si>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</si>
  <si>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</si>
  <si>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</si>
  <si>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</si>
  <si>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</si>
  <si>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</si>
  <si>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</si>
  <si>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</si>
  <si>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</si>
  <si>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</si>
  <si>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</si>
  <si>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</si>
  <si>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</si>
  <si>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</si>
  <si>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</si>
  <si>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</si>
  <si>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</si>
  <si>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</si>
  <si>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</si>
  <si>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</si>
  <si>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</si>
  <si>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</si>
  <si>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</si>
  <si>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</si>
  <si>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</si>
  <si>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</si>
  <si>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</si>
  <si>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</si>
  <si>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</si>
  <si>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</si>
  <si>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</si>
  <si>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</si>
  <si>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</si>
  <si>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</si>
  <si>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</si>
  <si>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</si>
  <si>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</si>
  <si>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</si>
  <si>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</si>
  <si>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</si>
  <si>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</si>
  <si>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</si>
  <si>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</si>
  <si>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</si>
  <si>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</si>
  <si>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</si>
  <si>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</si>
  <si>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</si>
  <si>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</si>
  <si>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</si>
  <si>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</si>
  <si>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</si>
  <si>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</si>
  <si>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</si>
  <si>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</si>
  <si>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</si>
  <si>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</si>
  <si>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</si>
  <si>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</si>
  <si>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</si>
  <si>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</si>
  <si>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</si>
  <si>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</si>
  <si>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</si>
  <si>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</si>
  <si>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</si>
  <si>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</si>
  <si>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</si>
  <si>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</si>
  <si>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</si>
  <si>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</si>
  <si>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</si>
  <si>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</si>
  <si>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</si>
  <si>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</si>
  <si>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</si>
  <si>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</si>
  <si>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</si>
  <si>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</si>
  <si>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</si>
  <si>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</si>
  <si>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</si>
  <si>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</si>
  <si>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</si>
  <si>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</si>
  <si>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</si>
  <si>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</si>
  <si>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</si>
  <si>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</si>
  <si>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</si>
  <si>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</si>
  <si>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</si>
  <si>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</si>
  <si>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</si>
  <si>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</si>
  <si>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</si>
  <si>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</si>
  <si>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</si>
  <si>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</si>
  <si>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</si>
  <si>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</si>
  <si>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</si>
  <si>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</si>
  <si>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</si>
  <si>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</si>
  <si>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</si>
  <si>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</si>
  <si>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</si>
  <si>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</si>
  <si>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</si>
  <si>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</si>
  <si>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</si>
  <si>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</si>
  <si>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</si>
  <si>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</si>
  <si>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</si>
  <si>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</si>
  <si>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</si>
  <si>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</si>
  <si>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</si>
  <si>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</si>
  <si>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</si>
  <si>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</si>
  <si>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</si>
  <si>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</si>
  <si>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</si>
  <si>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</si>
  <si>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</si>
  <si>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</si>
  <si>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</si>
  <si>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</si>
  <si>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</si>
  <si>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</si>
  <si>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</si>
  <si>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</si>
  <si>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</si>
  <si>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</si>
  <si>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</si>
  <si>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</si>
  <si>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</si>
  <si>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</si>
  <si>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</si>
  <si>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</si>
  <si>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</si>
  <si>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</si>
  <si>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</si>
  <si>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</si>
  <si>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</si>
  <si>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</si>
  <si>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</si>
  <si>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</si>
  <si>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</si>
  <si>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</si>
  <si>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</si>
  <si>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</si>
  <si>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</si>
  <si>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</si>
  <si>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</si>
  <si>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</si>
  <si>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</si>
  <si>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</si>
  <si>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</si>
  <si>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</si>
  <si>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</si>
  <si>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</si>
  <si>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</si>
  <si>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</si>
  <si>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</si>
  <si>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</si>
  <si>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</si>
  <si>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</si>
  <si>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</si>
  <si>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</si>
  <si>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</si>
  <si>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</si>
  <si>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</si>
  <si>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</si>
  <si>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</si>
  <si>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</si>
  <si>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</si>
  <si>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</si>
  <si>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</si>
  <si>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</si>
  <si>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</si>
  <si>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</si>
  <si>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</si>
  <si>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</si>
  <si>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</si>
  <si>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</si>
  <si>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</si>
  <si>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</si>
  <si>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</si>
  <si>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</si>
  <si>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</si>
  <si>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</si>
  <si>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</si>
  <si>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</si>
  <si>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</si>
  <si>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</si>
  <si>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</si>
  <si>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</si>
  <si>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</si>
  <si>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</si>
  <si>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</si>
  <si>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</si>
  <si>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</si>
  <si>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</si>
  <si>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</si>
  <si>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</si>
  <si>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</si>
  <si>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</si>
  <si>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</si>
  <si>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</si>
  <si>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</si>
  <si>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</si>
  <si>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</si>
  <si>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</si>
  <si>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</si>
  <si>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</si>
  <si>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</si>
  <si>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</si>
  <si>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</si>
  <si>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</si>
  <si>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</si>
  <si>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</si>
  <si>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</si>
  <si>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</si>
  <si>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</si>
  <si>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</si>
  <si>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</si>
  <si>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</si>
  <si>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</si>
  <si>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</si>
  <si>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</si>
  <si>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</si>
  <si>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</si>
  <si>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</si>
  <si>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</si>
  <si>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</si>
  <si>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</si>
  <si>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</si>
  <si>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</si>
  <si>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</si>
  <si>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</si>
  <si>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</si>
  <si>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</si>
  <si>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</si>
  <si>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</si>
  <si>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</si>
  <si>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</si>
  <si>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</si>
  <si>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</si>
  <si>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</si>
  <si>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</si>
  <si>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</si>
  <si>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</si>
  <si>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</si>
  <si>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</si>
  <si>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</si>
  <si>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</si>
  <si>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</si>
  <si>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</si>
  <si>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</si>
  <si>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</si>
  <si>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</si>
  <si>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</si>
  <si>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</si>
  <si>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</si>
  <si>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</si>
  <si>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</si>
  <si>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</si>
  <si>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</si>
  <si>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</si>
  <si>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</si>
  <si>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</si>
  <si>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</si>
  <si>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</si>
  <si>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</si>
  <si>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</si>
  <si>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</si>
  <si>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</si>
  <si>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</si>
  <si>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</si>
  <si>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</si>
  <si>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</si>
  <si>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</si>
  <si>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</si>
  <si>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</si>
  <si>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</si>
  <si>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</si>
  <si>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</si>
  <si>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</si>
  <si>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</si>
  <si>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</si>
  <si>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</si>
  <si>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</si>
  <si>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</si>
  <si>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</si>
  <si>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</si>
  <si>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</si>
  <si>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</si>
  <si>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</si>
  <si>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</si>
  <si>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</si>
  <si>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</si>
  <si>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</si>
  <si>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</si>
  <si>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</si>
  <si>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</si>
  <si>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</si>
  <si>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</si>
  <si>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</si>
  <si>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</si>
  <si>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</si>
  <si>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</si>
  <si>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</si>
  <si>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</si>
  <si>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</si>
  <si>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</si>
  <si>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</si>
  <si>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</si>
  <si>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</si>
  <si>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</si>
  <si>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</si>
  <si>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</si>
  <si>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</si>
  <si>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</si>
  <si>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</si>
  <si>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</si>
  <si>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</si>
  <si>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</si>
  <si>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</si>
  <si>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</si>
  <si>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</si>
  <si>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</si>
  <si>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</si>
  <si>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</si>
  <si>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</si>
  <si>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</si>
  <si>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</si>
  <si>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</si>
  <si>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</si>
  <si>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</si>
  <si>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</si>
  <si>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</si>
  <si>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</si>
  <si>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</si>
  <si>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</si>
  <si>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</si>
  <si>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</si>
  <si>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</si>
  <si>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</si>
  <si>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</si>
  <si>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</si>
  <si>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</si>
  <si>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</si>
  <si>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</si>
  <si>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</si>
  <si>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</si>
  <si>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</si>
  <si>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</si>
  <si>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</si>
  <si>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</si>
  <si>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</si>
  <si>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</si>
  <si>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</si>
  <si>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</si>
  <si>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</si>
  <si>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</si>
  <si>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</si>
  <si>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</si>
  <si>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</si>
  <si>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</si>
  <si>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</si>
  <si>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</si>
  <si>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</si>
  <si>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</si>
  <si>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</si>
  <si>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</si>
  <si>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</si>
  <si>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</si>
  <si>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</si>
  <si>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</si>
  <si>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</si>
  <si>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</si>
  <si>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</si>
  <si>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</si>
  <si>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</si>
  <si>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</si>
  <si>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</si>
  <si>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</si>
  <si>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</si>
  <si>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</si>
  <si>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</si>
  <si>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</si>
  <si>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</si>
  <si>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</si>
  <si>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</si>
  <si>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</si>
  <si>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</si>
  <si>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</si>
  <si>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</si>
  <si>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</si>
  <si>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</si>
  <si>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</si>
  <si>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</si>
  <si>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</si>
  <si>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</si>
  <si>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</si>
  <si>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</si>
  <si>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</si>
  <si>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</si>
  <si>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</si>
  <si>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</si>
  <si>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</si>
  <si>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</si>
  <si>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</si>
  <si>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</si>
  <si>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</si>
  <si>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</si>
  <si>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</si>
  <si>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</si>
  <si>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</si>
  <si>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</si>
  <si>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</si>
  <si>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</si>
  <si>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</si>
  <si>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</si>
  <si>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</si>
  <si>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</si>
  <si>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</si>
  <si>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</si>
  <si>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</si>
  <si>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</si>
  <si>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</si>
  <si>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</si>
  <si>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</si>
  <si>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</si>
  <si>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</si>
  <si>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</si>
  <si>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</si>
  <si>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</si>
  <si>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</si>
  <si>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</si>
  <si>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</si>
  <si>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</si>
  <si>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</si>
  <si>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</si>
  <si>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</si>
  <si>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</si>
  <si>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</si>
  <si>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</si>
  <si>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</si>
  <si>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</si>
  <si>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</si>
  <si>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</si>
  <si>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</si>
  <si>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</si>
  <si>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</si>
  <si>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</si>
  <si>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</si>
  <si>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</si>
  <si>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</si>
  <si>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</si>
  <si>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</si>
  <si>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</si>
  <si>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</si>
  <si>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</si>
  <si>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</si>
  <si>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</si>
  <si>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</si>
  <si>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</si>
  <si>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</si>
  <si>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</si>
  <si>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</si>
  <si>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</si>
  <si>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</si>
  <si>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</si>
  <si>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</si>
  <si>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</si>
  <si>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</si>
  <si>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</si>
  <si>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</si>
  <si>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</si>
  <si>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</si>
  <si>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</si>
  <si>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</si>
  <si>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</si>
  <si>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</si>
  <si>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</si>
  <si>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</si>
  <si>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</si>
  <si>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</si>
  <si>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</si>
  <si>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</si>
  <si>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</si>
  <si>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</si>
  <si>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</si>
  <si>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</si>
  <si>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</si>
  <si>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</si>
  <si>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</si>
  <si>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</si>
  <si>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</si>
  <si>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</si>
  <si>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</si>
  <si>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</si>
  <si>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</si>
  <si>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</si>
  <si>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</si>
  <si>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</si>
  <si>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</si>
  <si>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</si>
  <si>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</si>
  <si>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</si>
  <si>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</si>
  <si>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</si>
  <si>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</si>
  <si>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</si>
  <si>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</si>
  <si>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</si>
  <si>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</si>
  <si>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</si>
  <si>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</si>
  <si>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</si>
  <si>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</si>
  <si>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</si>
  <si>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</si>
  <si>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</si>
  <si>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</si>
  <si>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</si>
  <si>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</si>
  <si>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</si>
  <si>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</si>
  <si>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</si>
  <si>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</si>
  <si>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</si>
  <si>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</si>
  <si>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</si>
  <si>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</si>
  <si>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</si>
  <si>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</si>
  <si>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</si>
  <si>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</si>
  <si>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</si>
  <si>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</si>
  <si>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</si>
  <si>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</si>
  <si>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</si>
  <si>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</si>
  <si>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</si>
  <si>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</si>
  <si>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</si>
  <si>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</si>
  <si>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</si>
  <si>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</si>
  <si>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</si>
  <si>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</si>
  <si>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</si>
  <si>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</si>
  <si>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</si>
  <si>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</si>
  <si>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</si>
  <si>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</si>
  <si>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</si>
  <si>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</si>
  <si>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</si>
  <si>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</si>
  <si>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</si>
  <si>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</si>
  <si>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</si>
  <si>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</si>
  <si>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</si>
  <si>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</si>
  <si>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</si>
  <si>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</si>
  <si>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</si>
  <si>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</si>
  <si>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</si>
  <si>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</si>
  <si>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</si>
  <si>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</si>
  <si>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</si>
  <si>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</si>
  <si>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</si>
  <si>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</si>
  <si>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</si>
  <si>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</si>
  <si>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</si>
  <si>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</si>
  <si>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</si>
  <si>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</si>
  <si>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</si>
  <si>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</si>
  <si>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</si>
  <si>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</si>
  <si>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</si>
  <si>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</si>
  <si>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</si>
  <si>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</si>
  <si>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</si>
  <si>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</si>
  <si>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</si>
  <si>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</si>
  <si>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</si>
  <si>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</si>
  <si>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</si>
  <si>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</si>
  <si>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</si>
  <si>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</si>
  <si>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</si>
  <si>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</si>
  <si>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</si>
  <si>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</si>
  <si>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</si>
  <si>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</si>
  <si>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>Previsao de solicitar MC1 as 14hrs</t>
  </si>
  <si>
    <t xml:space="preserve">2 Maq. Escala 07:00 + Laroca </t>
  </si>
  <si>
    <t>ZCFS</t>
  </si>
  <si>
    <t>Ronaldo</t>
  </si>
  <si>
    <t>Troca de jacare ZCFS</t>
  </si>
  <si>
    <t>Nao solicitou intervalo</t>
  </si>
  <si>
    <t>ZCFN</t>
  </si>
  <si>
    <t>Troca de jacare ZCFN</t>
  </si>
  <si>
    <t xml:space="preserve">MC1 08:07, segue deslocamento, previsão apos I65 as 13hrs , realizar 4hr de intervalo </t>
  </si>
  <si>
    <t>Conservação PN (Prefeitura ciente interdição do transito, risco de interdição)</t>
  </si>
  <si>
    <t xml:space="preserve">Reguladora </t>
  </si>
  <si>
    <t>MC1 07:56, segue intervalo 10:10 ate 12:12</t>
  </si>
  <si>
    <t>10;20</t>
  </si>
  <si>
    <t>TP prontal 10:20, previsao apos D72, vai ter 01:30 de intervalo</t>
  </si>
  <si>
    <t>Nao vai solicitar devido descanso em jornada em D-1</t>
  </si>
  <si>
    <t xml:space="preserve">TP pronta 08:30, intervalo 08:55 ate 12hrs </t>
  </si>
  <si>
    <t>Carlos eduardo</t>
  </si>
  <si>
    <t>Troca de meia chave ZCZSUL</t>
  </si>
  <si>
    <t xml:space="preserve">Não solicitou devido alteração de programação </t>
  </si>
  <si>
    <t>carlos eduardo</t>
  </si>
  <si>
    <t xml:space="preserve">Substutuição de trilho </t>
  </si>
  <si>
    <t>TP pronta 09hrs, segue intervalo 11:02 ate 15:02</t>
  </si>
  <si>
    <t xml:space="preserve">Modernização Socadora </t>
  </si>
  <si>
    <t xml:space="preserve">MC1 07:41,segue intervalo 11hr ate 15hrs </t>
  </si>
  <si>
    <t>TP pronta 08hrs , segue intervalo 11hrs ate 15hrs</t>
  </si>
  <si>
    <t>TP pronta 09hrs , intervalo 10;25 ate 13:15</t>
  </si>
  <si>
    <t>TP pronto 09hrs, segue intervalo 11hrs ate 12hrs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</si>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</sst>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5"/>
  <sheetViews>
    <sheetView tabSelected="1" zoomScaleNormal="100" workbookViewId="0">
      <pane xSplit="4" ySplit="5" topLeftCell="BC406" activePane="bottomRight" state="frozen"/>
      <selection pane="bottomRight" activeCell="BJ414" sqref="BJ41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596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 t="s">
        <v>1706</v>
      </c>
      <c r="BK406" s="16" t="s">
        <v>1706</v>
      </c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1707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ref="BT407:BT421" si="25">IF(BN407="","",SUBSTITUTE(BM407," ","")&amp;SUBSTITUTE(BN407," ",""))</f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</v>
      </c>
      <c r="AS408" s="108">
        <v>0</v>
      </c>
      <c r="AT408" s="108">
        <v>0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>
        <v>0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0</v>
      </c>
      <c r="BI408" s="16"/>
      <c r="BJ408" s="16" t="s">
        <v>1711</v>
      </c>
      <c r="BK408" s="16" t="s">
        <v>1711</v>
      </c>
      <c r="BL408" s="15"/>
      <c r="BM408" s="130" t="s">
        <v>827</v>
      </c>
      <c r="BN408" s="130" t="s">
        <v>856</v>
      </c>
      <c r="BO408" s="130" t="s">
        <v>951</v>
      </c>
      <c r="BP408" s="16" t="s">
        <v>1711</v>
      </c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 t="str">
        <f t="shared" si="25"/>
        <v>SuperExecução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1712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1713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</v>
      </c>
      <c r="AS409" s="108">
        <v>0</v>
      </c>
      <c r="AT409" s="108">
        <v>0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>
        <v>0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0</v>
      </c>
      <c r="BI409" s="16"/>
      <c r="BJ409" s="16" t="s">
        <v>1711</v>
      </c>
      <c r="BK409" s="16" t="s">
        <v>1711</v>
      </c>
      <c r="BL409" s="15"/>
      <c r="BM409" s="130" t="s">
        <v>827</v>
      </c>
      <c r="BN409" s="130" t="s">
        <v>856</v>
      </c>
      <c r="BO409" s="130" t="s">
        <v>951</v>
      </c>
      <c r="BP409" s="16" t="s">
        <v>1711</v>
      </c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 t="str">
        <f t="shared" si="25"/>
        <v>SuperExecução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 t="s">
        <v>1714</v>
      </c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 t="str">
        <f t="shared" si="25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1715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</v>
      </c>
      <c r="AS411" s="108">
        <v>0</v>
      </c>
      <c r="AT411" s="108">
        <v>0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>
        <v>0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0</v>
      </c>
      <c r="BI411" s="16"/>
      <c r="BJ411" s="16" t="s">
        <v>1711</v>
      </c>
      <c r="BK411" s="16" t="s">
        <v>1711</v>
      </c>
      <c r="BL411" s="15"/>
      <c r="BM411" s="130" t="s">
        <v>827</v>
      </c>
      <c r="BN411" s="130" t="s">
        <v>856</v>
      </c>
      <c r="BO411" s="130" t="s">
        <v>951</v>
      </c>
      <c r="BP411" s="16" t="s">
        <v>1711</v>
      </c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 t="str">
        <f t="shared" si="25"/>
        <v>SuperExecução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0.5083333333333333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8.4722222222222199E-2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1</v>
      </c>
      <c r="BI412" s="16"/>
      <c r="BJ412" s="16" t="s">
        <v>1717</v>
      </c>
      <c r="BK412" s="16" t="s">
        <v>1717</v>
      </c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</v>
      </c>
      <c r="BR412" s="18">
        <f>IF(OR(B412="",F412=""),"*",AY412/P412)</f>
        <v>1.0166666666666664</v>
      </c>
      <c r="BS412" s="18">
        <f>IF(OR(B412="",F412=""),"*",BA412/Q412)</f>
        <v>0</v>
      </c>
      <c r="BT412" s="205" t="str">
        <f t="shared" si="25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 t="s">
        <v>1718</v>
      </c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 t="s">
        <v>1719</v>
      </c>
      <c r="BK413" s="16" t="s">
        <v>1720</v>
      </c>
      <c r="BL413" s="15"/>
      <c r="BM413" s="130" t="s">
        <v>827</v>
      </c>
      <c r="BN413" s="130" t="s">
        <v>856</v>
      </c>
      <c r="BO413" s="130" t="s">
        <v>918</v>
      </c>
      <c r="BP413" s="16" t="s">
        <v>1720</v>
      </c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5"/>
        <v>SuperExecução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>
        <v>0.35416666666666669</v>
      </c>
      <c r="AS414" s="108">
        <v>0.37152777777777779</v>
      </c>
      <c r="AT414" s="108">
        <v>0.5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0.12847222222222221</v>
      </c>
      <c r="AZ414" s="153"/>
      <c r="BA414" s="109">
        <v>2</v>
      </c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>
        <v>2</v>
      </c>
      <c r="BI414" s="16"/>
      <c r="BJ414" s="16" t="s">
        <v>1721</v>
      </c>
      <c r="BK414" s="16" t="s">
        <v>1721</v>
      </c>
      <c r="BL414" s="15"/>
      <c r="BM414" s="130" t="s">
        <v>831</v>
      </c>
      <c r="BN414" s="130" t="s">
        <v>831</v>
      </c>
      <c r="BO414" s="130" t="s">
        <v>831</v>
      </c>
      <c r="BP414" s="186"/>
      <c r="BQ414" s="11" t="str">
        <f>IF(AND(BR414&lt;1,BS414&lt;1),"Produção e Intervalo",IF(BR414&lt;1,"Intervalo",IF(BS414&lt;1,"Produção","Aderente")))</f>
        <v>Aderente</v>
      </c>
      <c r="BR414" s="18">
        <f>IF(OR(B414="",F414=""),"*",AY414/P414)</f>
        <v>2.0555555555555554</v>
      </c>
      <c r="BS414" s="18">
        <f>IF(OR(B414="",F414=""),"*",BA414/Q414)</f>
        <v>2</v>
      </c>
      <c r="BT414" s="205" t="str">
        <f t="shared" si="25"/>
        <v>OKOK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1722</v>
      </c>
      <c r="W415" s="105" t="s">
        <v>1723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>
        <v>0</v>
      </c>
      <c r="AS415" s="108">
        <v>0</v>
      </c>
      <c r="AT415" s="108">
        <v>0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>
        <v>0</v>
      </c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>
        <v>0</v>
      </c>
      <c r="BI415" s="16"/>
      <c r="BJ415" s="16" t="s">
        <v>1724</v>
      </c>
      <c r="BK415" s="16" t="s">
        <v>1724</v>
      </c>
      <c r="BL415" s="15"/>
      <c r="BM415" s="130" t="s">
        <v>827</v>
      </c>
      <c r="BN415" s="130" t="s">
        <v>856</v>
      </c>
      <c r="BO415" s="130" t="s">
        <v>918</v>
      </c>
      <c r="BP415" s="16" t="s">
        <v>1724</v>
      </c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 t="str">
        <f t="shared" si="25"/>
        <v>SuperExecução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1725</v>
      </c>
      <c r="W416" s="105" t="s">
        <v>1726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>
        <v>0.375</v>
      </c>
      <c r="AS416" s="108">
        <v>0.4597222222222222</v>
      </c>
      <c r="AT416" s="108">
        <v>0.62638888888888888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0.16666666666666669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1</v>
      </c>
      <c r="BI416" s="16"/>
      <c r="BJ416" s="16" t="s">
        <v>1727</v>
      </c>
      <c r="BK416" s="16" t="s">
        <v>1727</v>
      </c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</v>
      </c>
      <c r="BR416" s="18">
        <f>IF(OR(B416="",F416=""),"*",AY416/P416)</f>
        <v>2.0000000000000004</v>
      </c>
      <c r="BS416" s="18">
        <f>IF(OR(B416="",F416=""),"*",BA416/Q416)</f>
        <v>0</v>
      </c>
      <c r="BT416" s="205" t="str">
        <f t="shared" si="25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1728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>
        <v>0.32013888888888886</v>
      </c>
      <c r="AS417" s="108">
        <v>0.45833333333333331</v>
      </c>
      <c r="AT417" s="108">
        <v>0.625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>
        <v>1</v>
      </c>
      <c r="BI417" s="16"/>
      <c r="BJ417" s="16" t="s">
        <v>1729</v>
      </c>
      <c r="BK417" s="16" t="s">
        <v>1729</v>
      </c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</v>
      </c>
      <c r="BR417" s="18">
        <f>IF(OR(B417="",F417=""),"*",AY417/P417)</f>
        <v>1.0000000000000002</v>
      </c>
      <c r="BS417" s="18">
        <f>IF(OR(B417="",F417=""),"*",BA417/Q417)</f>
        <v>0</v>
      </c>
      <c r="BT417" s="205" t="str">
        <f t="shared" si="25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>
        <v>0.33333333333333331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1</v>
      </c>
      <c r="BI418" s="16"/>
      <c r="BJ418" s="16" t="s">
        <v>1730</v>
      </c>
      <c r="BK418" s="16" t="s">
        <v>1730</v>
      </c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</v>
      </c>
      <c r="BR418" s="18">
        <f>IF(OR(B418="",F418=""),"*",AY418/P418)</f>
        <v>1.0000000000000002</v>
      </c>
      <c r="BS418" s="18">
        <f>IF(OR(B418="",F418=""),"*",BA418/Q418)</f>
        <v>0</v>
      </c>
      <c r="BT418" s="205" t="str">
        <f t="shared" si="25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1</v>
      </c>
      <c r="BI419" s="16"/>
      <c r="BJ419" s="16" t="s">
        <v>1730</v>
      </c>
      <c r="BK419" s="16" t="s">
        <v>1730</v>
      </c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</v>
      </c>
      <c r="BR419" s="18">
        <f>IF(OR(B419="",F419=""),"*",AY419/P419)</f>
        <v>1.0000000000000002</v>
      </c>
      <c r="BS419" s="18">
        <f>IF(OR(B419="",F419=""),"*",BA419/Q419)</f>
        <v>0</v>
      </c>
      <c r="BT419" s="205" t="str">
        <f t="shared" si="25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1725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>
        <v>0.375</v>
      </c>
      <c r="AS420" s="108">
        <v>0.43402777777777779</v>
      </c>
      <c r="AT420" s="108">
        <v>0.55208333333333337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0.11805555555555558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>
        <v>1</v>
      </c>
      <c r="BI420" s="16"/>
      <c r="BJ420" s="16" t="s">
        <v>1731</v>
      </c>
      <c r="BK420" s="16" t="s">
        <v>1731</v>
      </c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</v>
      </c>
      <c r="BR420" s="18">
        <f>IF(OR(B420="",F420=""),"*",AY420/P420)</f>
        <v>1.8888888888888893</v>
      </c>
      <c r="BS420" s="18">
        <f>IF(OR(B420="",F420=""),"*",BA420/Q420)</f>
        <v>0</v>
      </c>
      <c r="BT420" s="205" t="str">
        <f t="shared" si="25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>
        <v>0.375</v>
      </c>
      <c r="AS421" s="108">
        <v>0.45833333333333331</v>
      </c>
      <c r="AT421" s="108">
        <v>0.58333333333333337</v>
      </c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0.12500000000000006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>
        <v>1</v>
      </c>
      <c r="BI421" s="16"/>
      <c r="BJ421" s="16" t="s">
        <v>1732</v>
      </c>
      <c r="BK421" s="16" t="s">
        <v>1732</v>
      </c>
      <c r="BL421" s="15"/>
      <c r="BM421" s="130"/>
      <c r="BN421" s="130"/>
      <c r="BO421" s="130"/>
      <c r="BP421" s="17"/>
      <c r="BQ421" s="11" t="str">
        <f t="shared" si="23"/>
        <v>Produção</v>
      </c>
      <c r="BR421" s="18">
        <f>IF(OR(B421="",F421=""),"*",AY421/P421)</f>
        <v>2.0000000000000009</v>
      </c>
      <c r="BS421" s="18">
        <f>IF(OR(B421="",F421=""),"*",BA421/Q421)</f>
        <v>0</v>
      </c>
      <c r="BT421" s="205" t="str">
        <f t="shared" si="25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1733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1716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1734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1735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1736</v>
      </c>
      <c r="W432" s="151" t="s">
        <v>1737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1738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1716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1739</v>
      </c>
      <c r="N439" s="127" t="s">
        <v>1740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1741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6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7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8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7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8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7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8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9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30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1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30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1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30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1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2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3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4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3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4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3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4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5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6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7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6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7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6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7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8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9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40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9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40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9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40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1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2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3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2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3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2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3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4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5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6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5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6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5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6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7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8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9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8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9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8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9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50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1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2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1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2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1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2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3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4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5" si="55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4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5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3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4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5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>
      <c r="BT1094" s="205" t="str">
        <f t="shared" si="55"/>
        <v/>
      </c>
      <c r="BU1094" s="7"/>
    </row>
    <row r="1095" spans="1:123">
      <c r="BT1095" s="205" t="str">
        <f t="shared" si="55"/>
        <v/>
      </c>
      <c r="BU109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28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314" operator="equal">
      <formula>"NÃO"</formula>
    </cfRule>
    <cfRule type="cellIs" dxfId="189" priority="12315" operator="equal">
      <formula>"SIM"</formula>
    </cfRule>
  </conditionalFormatting>
  <conditionalFormatting sqref="AZ6:AZ1093">
    <cfRule type="expression" dxfId="188" priority="54770">
      <formula>#REF!=1</formula>
    </cfRule>
  </conditionalFormatting>
  <conditionalFormatting sqref="BE6:BE1093 AY6:AY1093 U6:U1093">
    <cfRule type="cellIs" dxfId="187" priority="54754" operator="equal">
      <formula>"ERRO"</formula>
    </cfRule>
  </conditionalFormatting>
  <conditionalFormatting sqref="BQ6:BQ1093">
    <cfRule type="cellIs" dxfId="186" priority="54749" operator="equal">
      <formula>"Produção e Intervalo"</formula>
    </cfRule>
    <cfRule type="cellIs" dxfId="185" priority="54750" operator="equal">
      <formula>"Aderente"</formula>
    </cfRule>
    <cfRule type="cellIs" dxfId="184" priority="54751" operator="equal">
      <formula>"Intervalo"</formula>
    </cfRule>
    <cfRule type="cellIs" dxfId="183" priority="54752" operator="equal">
      <formula>"Produção"</formula>
    </cfRule>
    <cfRule type="cellIs" dxfId="182" priority="54753" operator="equal">
      <formula>"ERRO"</formula>
    </cfRule>
  </conditionalFormatting>
  <conditionalFormatting sqref="BR6:BS1093">
    <cfRule type="cellIs" dxfId="181" priority="54731" operator="equal">
      <formula>"*"</formula>
    </cfRule>
    <cfRule type="cellIs" dxfId="180" priority="54732" operator="greaterThanOrEqual">
      <formula>1</formula>
    </cfRule>
    <cfRule type="cellIs" dxfId="179" priority="54733" operator="lessThan">
      <formula>1</formula>
    </cfRule>
  </conditionalFormatting>
  <conditionalFormatting sqref="BK2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31" operator="equal">
      <formula>"OPORTUNIDADE"</formula>
    </cfRule>
  </conditionalFormatting>
  <conditionalFormatting sqref="Y28:Z29">
    <cfRule type="cellIs" dxfId="177" priority="629" operator="equal">
      <formula>"NÃO"</formula>
    </cfRule>
    <cfRule type="cellIs" dxfId="176" priority="630" operator="equal">
      <formula>"SIM"</formula>
    </cfRule>
  </conditionalFormatting>
  <conditionalFormatting sqref="BK1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07" operator="equal">
      <formula>"OPORTUNIDADE"</formula>
    </cfRule>
  </conditionalFormatting>
  <conditionalFormatting sqref="Z39">
    <cfRule type="cellIs" dxfId="174" priority="605" operator="equal">
      <formula>"NÃO"</formula>
    </cfRule>
    <cfRule type="cellIs" dxfId="173" priority="606" operator="equal">
      <formula>"SIM"</formula>
    </cfRule>
  </conditionalFormatting>
  <conditionalFormatting sqref="Y42:Y43">
    <cfRule type="cellIs" dxfId="172" priority="604" operator="equal">
      <formula>"OPORTUNIDADE"</formula>
    </cfRule>
  </conditionalFormatting>
  <conditionalFormatting sqref="Y42:Y43">
    <cfRule type="cellIs" dxfId="171" priority="602" operator="equal">
      <formula>"NÃO"</formula>
    </cfRule>
    <cfRule type="cellIs" dxfId="170" priority="603" operator="equal">
      <formula>"SIM"</formula>
    </cfRule>
  </conditionalFormatting>
  <conditionalFormatting sqref="BK4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75" operator="equal">
      <formula>"OPORTUNIDADE"</formula>
    </cfRule>
  </conditionalFormatting>
  <conditionalFormatting sqref="Y46:Z46 Z47:Z48 Y47:Y50">
    <cfRule type="cellIs" dxfId="168" priority="573" operator="equal">
      <formula>"NÃO"</formula>
    </cfRule>
    <cfRule type="cellIs" dxfId="167" priority="574" operator="equal">
      <formula>"SIM"</formula>
    </cfRule>
  </conditionalFormatting>
  <conditionalFormatting sqref="BK3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47" operator="equal">
      <formula>"OPORTUNIDADE"</formula>
    </cfRule>
  </conditionalFormatting>
  <conditionalFormatting sqref="Z57">
    <cfRule type="cellIs" dxfId="165" priority="545" operator="equal">
      <formula>"NÃO"</formula>
    </cfRule>
    <cfRule type="cellIs" dxfId="164" priority="546" operator="equal">
      <formula>"SIM"</formula>
    </cfRule>
  </conditionalFormatting>
  <conditionalFormatting sqref="BK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34" operator="equal">
      <formula>"OPORTUNIDADE"</formula>
    </cfRule>
  </conditionalFormatting>
  <conditionalFormatting sqref="Y52:Y61">
    <cfRule type="cellIs" dxfId="162" priority="532" operator="equal">
      <formula>"NÃO"</formula>
    </cfRule>
    <cfRule type="cellIs" dxfId="161" priority="533" operator="equal">
      <formula>"SIM"</formula>
    </cfRule>
  </conditionalFormatting>
  <conditionalFormatting sqref="BK5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98" operator="equal">
      <formula>"OPORTUNIDADE"</formula>
    </cfRule>
  </conditionalFormatting>
  <conditionalFormatting sqref="Z73">
    <cfRule type="cellIs" dxfId="159" priority="496" operator="equal">
      <formula>"NÃO"</formula>
    </cfRule>
    <cfRule type="cellIs" dxfId="158" priority="497" operator="equal">
      <formula>"SIM"</formula>
    </cfRule>
  </conditionalFormatting>
  <conditionalFormatting sqref="Y75">
    <cfRule type="cellIs" dxfId="157" priority="492" operator="equal">
      <formula>"OPORTUNIDADE"</formula>
    </cfRule>
  </conditionalFormatting>
  <conditionalFormatting sqref="Y75">
    <cfRule type="cellIs" dxfId="156" priority="490" operator="equal">
      <formula>"NÃO"</formula>
    </cfRule>
    <cfRule type="cellIs" dxfId="155" priority="491" operator="equal">
      <formula>"SIM"</formula>
    </cfRule>
  </conditionalFormatting>
  <conditionalFormatting sqref="BK6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85" operator="equal">
      <formula>"OPORTUNIDADE"</formula>
    </cfRule>
  </conditionalFormatting>
  <conditionalFormatting sqref="Y76:Y77">
    <cfRule type="cellIs" dxfId="153" priority="483" operator="equal">
      <formula>"NÃO"</formula>
    </cfRule>
    <cfRule type="cellIs" dxfId="152" priority="484" operator="equal">
      <formula>"SIM"</formula>
    </cfRule>
  </conditionalFormatting>
  <conditionalFormatting sqref="BP7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70">
      <iconSet showValue="0">
        <cfvo type="percent" val="0"/>
        <cfvo type="num" val="1"/>
        <cfvo type="num" val="1" gte="0"/>
      </iconSet>
    </cfRule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2:BK1093 BK410">
    <cfRule type="iconSet" priority="67191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0 BP414 BP416:BP1093 BP412">
    <cfRule type="iconSet" priority="67237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85">
      <iconSet showValue="0">
        <cfvo type="percent" val="0"/>
        <cfvo type="num" val="1"/>
        <cfvo type="num" val="1" gte="0"/>
      </iconSet>
    </cfRule>
    <cfRule type="iconSet" priority="67286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91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9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1742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1743</v>
      </c>
      <c r="C4" s="159" t="s">
        <v>1744</v>
      </c>
      <c r="D4" s="159" t="s">
        <v>1745</v>
      </c>
      <c r="E4" s="159" t="s">
        <v>1746</v>
      </c>
      <c r="F4" s="159" t="s">
        <v>4</v>
      </c>
      <c r="G4" s="159" t="s">
        <v>1747</v>
      </c>
    </row>
    <row r="5" spans="2:7">
      <c r="B5" s="160" t="s">
        <v>1748</v>
      </c>
      <c r="C5" s="160">
        <v>257068</v>
      </c>
      <c r="D5" s="160" t="s">
        <v>1749</v>
      </c>
      <c r="E5" s="160" t="s">
        <v>1750</v>
      </c>
      <c r="F5" s="160" t="s">
        <v>1750</v>
      </c>
      <c r="G5" s="161">
        <v>46296</v>
      </c>
    </row>
    <row r="6" spans="2:7">
      <c r="B6" s="160" t="s">
        <v>1751</v>
      </c>
      <c r="C6" s="160" t="s">
        <v>447</v>
      </c>
      <c r="D6" s="160" t="s">
        <v>447</v>
      </c>
      <c r="E6" s="160" t="s">
        <v>447</v>
      </c>
      <c r="F6" s="160" t="s">
        <v>1752</v>
      </c>
      <c r="G6" s="161" t="s">
        <v>447</v>
      </c>
    </row>
    <row r="7" spans="2:7">
      <c r="B7" s="160" t="s">
        <v>1753</v>
      </c>
      <c r="C7" s="160">
        <v>257472</v>
      </c>
      <c r="D7" s="160" t="s">
        <v>1754</v>
      </c>
      <c r="E7" s="160" t="s">
        <v>1755</v>
      </c>
      <c r="F7" s="160" t="s">
        <v>1755</v>
      </c>
      <c r="G7" s="161">
        <v>45992</v>
      </c>
    </row>
    <row r="8" spans="2:7">
      <c r="B8" s="160" t="s">
        <v>1756</v>
      </c>
      <c r="C8" s="160">
        <v>260307</v>
      </c>
      <c r="D8" s="160" t="s">
        <v>1757</v>
      </c>
      <c r="E8" s="160" t="s">
        <v>1758</v>
      </c>
      <c r="F8" s="160" t="s">
        <v>1755</v>
      </c>
      <c r="G8" s="161">
        <v>46082</v>
      </c>
    </row>
    <row r="9" spans="2:7">
      <c r="B9" s="160" t="s">
        <v>1759</v>
      </c>
      <c r="C9" s="160">
        <v>333033</v>
      </c>
      <c r="D9" s="160" t="s">
        <v>1760</v>
      </c>
      <c r="E9" s="160" t="s">
        <v>1752</v>
      </c>
      <c r="F9" s="160" t="s">
        <v>1761</v>
      </c>
      <c r="G9" s="160" t="s">
        <v>447</v>
      </c>
    </row>
    <row r="10" spans="2:7">
      <c r="B10" s="160" t="s">
        <v>1762</v>
      </c>
      <c r="C10" s="160">
        <v>263576</v>
      </c>
      <c r="D10" s="160" t="s">
        <v>1763</v>
      </c>
      <c r="E10" s="160" t="s">
        <v>1752</v>
      </c>
      <c r="F10" s="160" t="s">
        <v>1752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1764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1765</v>
      </c>
      <c r="E3" s="193" t="s">
        <v>1766</v>
      </c>
      <c r="F3" s="193" t="s">
        <v>1767</v>
      </c>
      <c r="G3" s="193" t="s">
        <v>1768</v>
      </c>
      <c r="H3" s="193" t="s">
        <v>1769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1770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1771</v>
      </c>
      <c r="V1" s="277"/>
      <c r="W1" s="277"/>
    </row>
    <row r="2" spans="1:23" ht="15" customHeight="1">
      <c r="A2" s="87" t="s">
        <v>1772</v>
      </c>
      <c r="B2" s="87" t="s">
        <v>1773</v>
      </c>
      <c r="C2" s="87" t="s">
        <v>443</v>
      </c>
      <c r="D2" s="88" t="s">
        <v>1012</v>
      </c>
      <c r="E2" s="88" t="s">
        <v>4</v>
      </c>
      <c r="F2" s="88" t="s">
        <v>1774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1775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1776</v>
      </c>
      <c r="C2" s="121" t="s">
        <v>997</v>
      </c>
      <c r="D2" s="76" t="s">
        <v>999</v>
      </c>
      <c r="E2" s="76" t="s">
        <v>1777</v>
      </c>
      <c r="F2" s="99" t="s">
        <v>1778</v>
      </c>
      <c r="G2" s="76" t="s">
        <v>1779</v>
      </c>
      <c r="H2" s="76" t="s">
        <v>1780</v>
      </c>
      <c r="I2" s="76" t="s">
        <v>1781</v>
      </c>
      <c r="J2" s="76" t="s">
        <v>1782</v>
      </c>
      <c r="K2" s="78" t="s">
        <v>1783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1784</v>
      </c>
      <c r="D5" s="279"/>
      <c r="E5" s="279"/>
      <c r="F5" s="279"/>
      <c r="G5" s="279"/>
      <c r="H5" s="279"/>
      <c r="I5" s="279"/>
      <c r="J5" s="280"/>
      <c r="K5" s="281" t="s">
        <v>1785</v>
      </c>
      <c r="L5" s="282"/>
      <c r="M5" s="282"/>
      <c r="N5" s="282"/>
      <c r="O5" s="283" t="s">
        <v>1786</v>
      </c>
      <c r="P5" s="284"/>
    </row>
    <row r="6" spans="1:16" s="74" customFormat="1" ht="15" customHeight="1">
      <c r="A6" s="66" t="s">
        <v>1774</v>
      </c>
      <c r="B6" s="75" t="s">
        <v>1773</v>
      </c>
      <c r="C6" s="76" t="s">
        <v>1012</v>
      </c>
      <c r="D6" s="77" t="s">
        <v>1013</v>
      </c>
      <c r="E6" s="76" t="s">
        <v>1787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1788</v>
      </c>
      <c r="M6" s="80" t="s">
        <v>465</v>
      </c>
      <c r="N6" s="81" t="s">
        <v>1007</v>
      </c>
      <c r="O6" s="156" t="s">
        <v>1050</v>
      </c>
      <c r="P6" s="132" t="s">
        <v>1789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Previsao de solicitar MC1 as 14hrs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Nao vai solicitar devido descanso em jornada em D-1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>
        <f>IF(SP_NORTE!BH421="","*",SP_NORTE!BH421)</f>
        <v>1</v>
      </c>
      <c r="P331" s="147" t="str">
        <f>IF($A$2=1,IF(SP_NORTE!BJ421="","*",SP_NORTE!BJ421),IF(SP_NORTE!BK421="","*",SP_NORTE!BK421))</f>
        <v>TP pronto 09hrs, segue intervalo 11hrs ate 12hrs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2026-02-28T14:57:34Z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