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31" documentId="8_{B6337239-1A00-434D-AAD0-422EA1FEB5AE}" xr6:coauthVersionLast="47" xr6:coauthVersionMax="47" xr10:uidLastSave="{0E0BB0F5-3790-4998-9D68-48EA057198E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H127" i="1" a="1"/>
  <c r="H127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1" i="12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4" i="12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5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6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7" i="12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8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AP149" i="1"/>
  <c r="M155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AN171" i="1"/>
  <c r="AN168" i="1"/>
  <c r="AN165" i="1"/>
  <c r="AN162" i="1"/>
  <c r="AN157" i="1"/>
  <c r="AN127" i="1"/>
  <c r="AN123" i="1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9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<sst xmlns="http://schemas.openxmlformats.org/spreadsheetml/2006/main" count="5369" uniqueCount="1463">
  <si>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</si>
  <si>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</si>
  <si>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</si>
  <si>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</si>
  <si>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</si>
  <si>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</si>
  <si>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</si>
  <si>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</si>
  <si>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</si>
  <si>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</si>
  <si>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</si>
  <si>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</si>
  <si>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</si>
  <si>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</si>
  <si>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</si>
  <si>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</si>
  <si>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</si>
  <si>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</si>
  <si>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</si>
  <si>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</si>
  <si>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</si>
  <si>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</si>
  <si>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</si>
  <si>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</si>
  <si>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</si>
  <si>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</si>
  <si>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</si>
  <si>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</si>
  <si>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</si>
  <si>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</si>
  <si>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</si>
  <si>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</si>
  <si>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</si>
  <si>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</si>
  <si>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</si>
  <si>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</si>
  <si>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</si>
  <si>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</si>
  <si>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</si>
  <si>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</si>
  <si>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</si>
  <si>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</si>
  <si>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</si>
  <si>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</si>
  <si>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</si>
  <si>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</si>
  <si>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</si>
  <si>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</si>
  <si>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</si>
  <si>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</si>
  <si>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</si>
  <si>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</si>
  <si>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</si>
  <si>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</si>
  <si>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</si>
  <si>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</si>
  <si>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</si>
  <si>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</si>
  <si>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</si>
  <si>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</si>
  <si>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</si>
  <si>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</si>
  <si>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</si>
  <si>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</si>
  <si>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</si>
  <si>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</si>
  <si>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</si>
  <si>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</si>
  <si>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</si>
  <si>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</si>
  <si>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</si>
  <si>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</si>
  <si>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</si>
  <si>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</si>
  <si>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</si>
  <si>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</si>
  <si>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</si>
  <si>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</si>
  <si>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</si>
  <si>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</si>
  <si>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</si>
  <si>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</si>
  <si>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</si>
  <si>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</si>
  <si>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</si>
  <si>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</si>
  <si>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</si>
  <si>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</si>
  <si>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</si>
  <si>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</si>
  <si>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</si>
  <si>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</si>
  <si>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</si>
  <si>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</si>
  <si>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</si>
  <si>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</si>
  <si>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</si>
  <si>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</si>
  <si>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</si>
  <si>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</si>
  <si>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</si>
  <si>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</si>
  <si>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</si>
  <si>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</si>
  <si>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</si>
  <si>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</si>
  <si>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</si>
  <si>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</si>
  <si>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</si>
  <si>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</si>
  <si>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</si>
  <si>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</si>
  <si>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</si>
  <si>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</si>
  <si>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</si>
  <si>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</si>
  <si>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</si>
  <si>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</si>
  <si>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</si>
  <si>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</si>
  <si>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</si>
  <si>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</si>
  <si>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</si>
  <si>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</si>
  <si>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</si>
  <si>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</si>
  <si>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</si>
  <si>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</si>
  <si>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</si>
  <si>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</si>
  <si>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</si>
  <si>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</si>
  <si>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</si>
  <si>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</si>
  <si>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</si>
  <si>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</si>
  <si>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</si>
  <si>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</si>
  <si>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</si>
  <si>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</si>
  <si>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</si>
  <si>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</si>
  <si>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</si>
  <si>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</si>
  <si>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</si>
  <si>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</si>
  <si>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</si>
  <si>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</si>
  <si>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</si>
  <si>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</si>
  <si>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</si>
  <si>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</si>
  <si>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</si>
  <si>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</si>
  <si>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</si>
  <si>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</si>
  <si>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</si>
  <si>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</si>
  <si>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</si>
  <si>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</si>
  <si>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</si>
  <si>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</si>
  <si>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</si>
  <si>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</si>
  <si>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</si>
  <si>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</si>
  <si>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</si>
  <si>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</si>
  <si>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</si>
  <si>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</si>
  <si>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</si>
  <si>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</si>
  <si>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</si>
  <si>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</si>
  <si>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</si>
  <si>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</si>
  <si>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</si>
  <si>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</si>
  <si>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</si>
  <si>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</si>
  <si>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</si>
  <si>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</si>
  <si>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</si>
  <si>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</si>
  <si>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</si>
  <si>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</si>
  <si>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</si>
  <si>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</si>
  <si>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</si>
  <si>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</si>
  <si>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</si>
  <si>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</si>
  <si>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</si>
  <si>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</si>
  <si>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</si>
  <si>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</si>
  <si>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</si>
  <si>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</si>
  <si>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</si>
  <si>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</si>
  <si>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</si>
  <si>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</si>
  <si>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</si>
  <si>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</si>
  <si>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</si>
  <si>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</si>
  <si>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</si>
  <si>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</si>
  <si>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</si>
  <si>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</si>
  <si>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</si>
  <si>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</si>
  <si>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</si>
  <si>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</si>
  <si>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</si>
  <si>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</si>
  <si>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</si>
  <si>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</si>
  <si>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</si>
  <si>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</si>
  <si>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</si>
  <si>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</si>
  <si>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</si>
  <si>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</si>
  <si>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</si>
  <si>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</si>
  <si>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</si>
  <si>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</si>
  <si>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</si>
  <si>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</si>
  <si>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</si>
  <si>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</si>
  <si>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</si>
  <si>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</si>
  <si>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</si>
  <si>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</si>
  <si>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</si>
  <si>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</si>
  <si>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</si>
  <si>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</si>
  <si>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</si>
  <si>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</si>
  <si>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</si>
  <si>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</si>
  <si>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</si>
  <si>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</si>
  <si>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</si>
  <si>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</si>
  <si>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</si>
  <si>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</si>
  <si>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</si>
  <si>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</si>
  <si>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</si>
  <si>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</si>
  <si>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</si>
  <si>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</si>
  <si>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</si>
  <si>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</si>
  <si>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</si>
  <si>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</si>
  <si>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</si>
  <si>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</si>
  <si>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</si>
  <si>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</si>
  <si>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</si>
  <si>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</si>
  <si>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</si>
  <si>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</si>
  <si>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</si>
  <si>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</si>
  <si>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</si>
  <si>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</si>
  <si>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</si>
  <si>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</si>
  <si>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</si>
  <si>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</si>
  <si>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</si>
  <si>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</si>
  <si>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</si>
  <si>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</si>
  <si>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</si>
  <si>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</si>
  <si>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</si>
  <si>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</si>
  <si>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</si>
  <si>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</si>
  <si>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</si>
  <si>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</si>
  <si>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</si>
  <si>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</si>
  <si>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</si>
  <si>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</si>
  <si>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</si>
  <si>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</si>
  <si>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</si>
  <si>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</si>
  <si>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</si>
  <si>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</si>
  <si>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</si>
  <si>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</si>
  <si>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</si>
  <si>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</si>
  <si>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</si>
  <si>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</si>
  <si>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</si>
  <si>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</si>
  <si>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</si>
  <si>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</si>
  <si>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</si>
  <si>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</si>
  <si>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</si>
  <si>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</si>
  <si>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</si>
  <si>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</si>
  <si>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</si>
  <si>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</si>
  <si>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</si>
  <si>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</si>
  <si>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</si>
  <si>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</si>
  <si>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</si>
  <si>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</si>
  <si>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</si>
  <si>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</si>
  <si>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</si>
  <si>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</si>
  <si>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</si>
  <si>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</si>
  <si>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</si>
  <si>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</si>
  <si>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</si>
  <si>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</si>
  <si>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</si>
  <si>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</si>
  <si>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</si>
  <si>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</si>
  <si>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</si>
  <si>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</si>
  <si>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</si>
  <si>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</si>
  <si>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</si>
  <si>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</si>
  <si>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</si>
  <si>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</si>
  <si>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</si>
  <si>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</si>
  <si>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</si>
  <si>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</si>
  <si>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</si>
  <si>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</si>
  <si>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</si>
  <si>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</si>
  <si>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</si>
  <si>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</si>
  <si>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</si>
  <si>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</si>
  <si>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</si>
  <si>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</si>
  <si>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</si>
  <si>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</si>
  <si>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</si>
  <si>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</si>
  <si>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</si>
  <si>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</si>
  <si>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</si>
  <si>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</si>
  <si>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</si>
  <si>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</si>
  <si>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</si>
  <si>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</si>
  <si>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</si>
  <si>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</si>
  <si>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</si>
  <si>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</si>
  <si>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</si>
  <si>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</si>
  <si>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</si>
  <si>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</si>
  <si>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</si>
  <si>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</si>
  <si>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</si>
  <si>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</si>
  <si>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</si>
  <si>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</si>
  <si>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</si>
  <si>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</si>
  <si>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</si>
  <si>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</si>
  <si>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</si>
  <si>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</si>
  <si>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</si>
  <si>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</si>
  <si>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</si>
  <si>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</si>
  <si>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</si>
  <si>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</si>
  <si>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</si>
  <si>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</si>
  <si>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</si>
  <si>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</si>
  <si>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</si>
  <si>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</si>
  <si>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</si>
  <si>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</si>
  <si>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</si>
  <si>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</si>
  <si>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</si>
  <si>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</si>
  <si>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</si>
  <si>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</si>
  <si>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</si>
  <si>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</si>
  <si>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</si>
  <si>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</si>
  <si>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</si>
  <si>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</si>
  <si>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</si>
  <si>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</si>
  <si>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</si>
  <si>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</si>
  <si>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</si>
  <si>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</si>
  <si>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</si>
  <si>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</si>
  <si>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</si>
  <si>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</si>
  <si>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</si>
  <si>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</si>
  <si>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</si>
  <si>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</si>
  <si>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</si>
  <si>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</si>
  <si>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</si>
  <si>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</si>
  <si>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</si>
  <si>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</si>
  <si>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</si>
  <si>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</si>
  <si>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</si>
  <si>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</si>
  <si>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</si>
  <si>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</si>
  <si>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</si>
  <si>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</si>
  <si>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</si>
  <si>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</si>
  <si>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</si>
  <si>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</si>
  <si>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</si>
  <si>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</si>
  <si>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</si>
  <si>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</si>
  <si>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</si>
  <si>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</si>
  <si>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</si>
  <si>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</si>
  <si>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</si>
  <si>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</si>
  <si>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</si>
  <si>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</si>
  <si>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</si>
  <si>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</si>
  <si>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</si>
  <si>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</si>
  <si>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</si>
  <si>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</si>
  <si>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</si>
  <si>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</si>
  <si>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</si>
  <si>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</si>
  <si>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</si>
  <si>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</si>
  <si>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</si>
  <si>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</si>
  <si>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</si>
  <si>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</si>
  <si>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</si>
  <si>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</si>
  <si>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</si>
  <si>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</si>
  <si>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</si>
  <si>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</si>
  <si>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</si>
  <si>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</si>
  <si>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</si>
  <si>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</si>
  <si>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</si>
  <si>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</si>
  <si>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</si>
  <si>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</si>
  <si>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</si>
  <si>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</si>
  <si>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</si>
  <si>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</si>
  <si>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</si>
  <si>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</si>
  <si>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</si>
  <si>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</si>
  <si>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</si>
  <si>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</si>
  <si>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</si>
  <si>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</si>
  <si>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</si>
  <si>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</si>
  <si>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</si>
  <si>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</si>
  <si>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</si>
  <si>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</si>
  <si>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</si>
  <si>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</si>
  <si>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</si>
  <si>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</si>
  <si>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</si>
  <si>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</si>
  <si>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</si>
  <si>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</si>
  <si>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</si>
  <si>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</si>
  <si>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</si>
  <si>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</si>
  <si>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</si>
  <si>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</si>
  <si>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</si>
  <si>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</si>
  <si>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</si>
  <si>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</si>
  <si>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</si>
  <si>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</si>
  <si>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</si>
  <si>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</si>
  <si>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</si>
  <si>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</si>
  <si>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</si>
  <si>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</si>
  <si>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</si>
  <si>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</si>
  <si>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</si>
  <si>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</si>
  <si>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</si>
  <si>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</si>
  <si>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</si>
  <si>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</si>
  <si>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</si>
  <si>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</si>
  <si>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</si>
  <si>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</si>
  <si>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</si>
  <si>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</si>
  <si>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</si>
  <si>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</si>
  <si>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</si>
  <si>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</si>
  <si>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</si>
  <si>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</si>
  <si>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</si>
  <si>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</si>
  <si>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</si>
  <si>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</si>
  <si>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</si>
  <si>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</si>
  <si>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</si>
  <si>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</si>
  <si>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</si>
  <si>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</si>
  <si>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</si>
  <si>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</si>
  <si>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</si>
  <si>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</si>
  <si>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</si>
  <si>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</si>
  <si>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</si>
  <si>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</si>
  <si>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</si>
  <si>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</si>
  <si>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</si>
  <si>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</si>
  <si>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</si>
  <si>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</si>
  <si>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</si>
  <si>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</si>
  <si>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</si>
  <si>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</si>
  <si>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</si>
  <si>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</si>
  <si>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</si>
  <si>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</si>
  <si>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</si>
  <si>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</si>
  <si>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</si>
  <si>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</si>
  <si>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</si>
  <si>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</si>
  <si>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</si>
  <si>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</si>
  <si>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</si>
  <si>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</si>
  <si>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</si>
  <si>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</si>
  <si>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</si>
  <si>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</si>
  <si>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</si>
  <si>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</si>
  <si>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</si>
  <si>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</si>
  <si>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</si>
  <si>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</si>
  <si>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</si>
  <si>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</si>
  <si>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</si>
  <si>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</si>
  <si>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</si>
  <si>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</si>
  <si>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</si>
  <si>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</si>
  <si>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</si>
  <si>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</si>
  <si>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</si>
  <si>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</si>
  <si>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</si>
  <si>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</si>
  <si>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</si>
  <si>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</si>
  <si>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</si>
  <si>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</si>
  <si>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</si>
  <si>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</si>
  <si>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</si>
  <si>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</si>
  <si>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</si>
  <si>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</si>
  <si>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</si>
  <si>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</si>
  <si>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</si>
  <si>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</si>
  <si>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</si>
  <si>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</si>
  <si>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</si>
  <si>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</si>
  <si>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</si>
  <si>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</si>
  <si>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</si>
  <si>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</si>
  <si>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</si>
  <si>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</si>
  <si>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</si>
  <si>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</si>
  <si>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</si>
  <si>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</si>
  <si>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</si>
  <si>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</si>
  <si>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</si>
  <si>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</si>
  <si>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</si>
  <si>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</si>
  <si>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</si>
  <si>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</si>
  <si>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</si>
  <si>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</si>
  <si>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</si>
  <si>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</si>
  <si>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</si>
  <si>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</si>
  <si>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</si>
  <si>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</si>
  <si>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</si>
  <si>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</si>
  <si>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</si>
  <si>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</si>
  <si>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</si>
  <si>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</si>
  <si>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</si>
  <si>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</si>
  <si>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</si>
  <si>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</si>
  <si>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</si>
  <si>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</si>
  <si>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</si>
  <si>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</si>
  <si>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</si>
  <si>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</si>
  <si>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</si>
  <si>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</si>
  <si>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</si>
  <si>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</si>
  <si>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</si>
  <si>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</si>
  <si>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</si>
  <si>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</si>
  <si>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</si>
  <si>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</si>
  <si>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</si>
  <si>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</si>
  <si>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</si>
  <si>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</si>
  <si>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</si>
  <si>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</si>
  <si>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</si>
  <si>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</si>
  <si>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</si>
  <si>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</si>
  <si>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</si>
  <si>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</si>
  <si>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</si>
  <si>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</si>
  <si>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</si>
  <si>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</si>
  <si>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</si>
  <si>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</si>
  <si>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</si>
  <si>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</si>
  <si>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</si>
  <si>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</si>
  <si>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</si>
  <si>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</si>
  <si>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</si>
  <si>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</si>
  <si>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</si>
  <si>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</si>
  <si>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</si>
  <si>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</si>
  <si>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</si>
  <si>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</si>
  <si>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</si>
  <si>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</si>
  <si>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</si>
  <si>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</si>
  <si>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</si>
  <si>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</si>
  <si>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</si>
  <si>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</si>
  <si>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</si>
  <si>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</si>
  <si>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</si>
  <si>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</si>
  <si>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</si>
  <si>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</si>
  <si>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</si>
  <si>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</si>
  <si>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</si>
  <si>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</si>
  <si>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</si>
  <si>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</si>
  <si>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</si>
  <si>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</si>
  <si>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</si>
  <si>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</si>
  <si>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</si>
  <si>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</si>
  <si>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</si>
  <si>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</si>
  <si>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</si>
  <si>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</si>
  <si>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</si>
  <si>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</si>
  <si>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</si>
  <si>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</si>
  <si>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</si>
  <si>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</si>
  <si>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</si>
  <si>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</si>
  <si>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</si>
  <si>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</si>
  <si>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</si>
  <si>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</si>
  <si>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</si>
  <si>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</si>
  <si>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</si>
  <si>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</si>
  <si>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</si>
  <si>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</si>
  <si>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</si>
  <si>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</si>
  <si>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</si>
  <si>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</si>
  <si>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</si>
  <si>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</si>
  <si>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</si>
  <si>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</si>
  <si>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</si>
  <si>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</si>
  <si>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</si>
  <si>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</si>
  <si>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</si>
  <si>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</si>
  <si>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</si>
  <si>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</si>
  <si>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</si>
  <si>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</si>
  <si>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</si>
  <si>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</si>
  <si>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</si>
  <si>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</si>
  <si>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</si>
  <si>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</si>
  <si>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</si>
  <si>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</si>
  <si>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</si>
  <si>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</si>
  <si>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</si>
  <si>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</si>
  <si>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</si>
  <si>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</si>
  <si>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</si>
  <si>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</si>
  <si>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</si>
  <si>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</si>
  <si>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</si>
  <si>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</si>
  <si>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</si>
  <si>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</si>
  <si>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</si>
  <si>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</si>
  <si>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</si>
  <si>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</si>
  <si>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</si>
  <si>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</si>
  <si>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</si>
  <si>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</si>
  <si>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</si>
  <si>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</si>
  <si>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</si>
  <si>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</si>
  <si>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</si>
  <si>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</si>
  <si>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</si>
  <si>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</si>
  <si>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</si>
  <si>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</si>
  <si>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</si>
  <si>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</si>
  <si>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</si>
  <si>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</si>
  <si>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</si>
  <si>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</si>
  <si>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</si>
  <si>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</si>
  <si>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</si>
  <si>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</si>
  <si>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</si>
  <si>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</si>
  <si>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</si>
  <si>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</si>
  <si>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</si>
  <si>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</si>
  <si>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</si>
  <si>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</si>
  <si>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</si>
  <si>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</si>
  <si>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</si>
  <si>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</si>
  <si>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</si>
  <si>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</si>
  <si>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</si>
  <si>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</si>
  <si>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</si>
  <si>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</si>
  <si>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</si>
  <si>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</si>
  <si>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</si>
  <si>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</si>
  <si>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</si>
  <si>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</si>
  <si>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</si>
  <si>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</si>
  <si>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</si>
  <si>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</si>
  <si>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</si>
  <si>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</si>
  <si>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</si>
  <si>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</si>
  <si>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</si>
  <si>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</si>
  <si>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</si>
  <si>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</si>
  <si>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</si>
  <si>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</si>
  <si>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</si>
  <si>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</si>
  <si>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</si>
  <si>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</si>
  <si>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</si>
  <si>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</si>
  <si>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</si>
  <si>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</si>
  <si>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</si>
  <si>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</si>
  <si>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</si>
  <si>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</si>
  <si>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</si>
  <si>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</si>
  <si>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</si>
  <si>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</si>
  <si>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</si>
  <si>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</si>
  <si>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</si>
  <si>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</si>
  <si>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</si>
  <si>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</si>
  <si>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</si>
  <si>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</si>
  <si>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</si>
  <si>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</si>
  <si>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</si>
  <si>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</si>
  <si>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</si>
  <si>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</si>
  <si>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</si>
  <si>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</si>
  <si>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</si>
  <si>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</si>
  <si>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</si>
  <si>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</si>
  <si>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</si>
  <si>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</si>
  <si>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</si>
  <si>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</si>
  <si>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</si>
  <si>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</si>
  <si>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</si>
  <si>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</si>
  <si>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</si>
  <si>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</si>
  <si>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</si>
  <si>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</si>
  <si>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</si>
  <si>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</si>
  <si>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</si>
  <si>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</si>
  <si>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</si>
  <si>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</si>
  <si>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</si>
  <si>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</si>
  <si>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</si>
  <si>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</si>
  <si>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</si>
  <si>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</si>
  <si>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</si>
  <si>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</si>
  <si>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</si>
  <si>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</si>
  <si>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</si>
  <si>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</si>
  <si>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</si>
  <si>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</si>
  <si>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</si>
  <si>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</si>
  <si>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</si>
  <si>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</si>
  <si>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</si>
  <si>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</si>
  <si>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</si>
  <si>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</si>
  <si>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</si>
  <si>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</si>
  <si>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</si>
  <si>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</si>
  <si>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</si>
  <si>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</si>
  <si>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</si>
  <si>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</si>
  <si>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</si>
  <si>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</si>
  <si>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</si>
  <si>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</si>
  <si>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</si>
  <si>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</si>
  <si>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</si>
  <si>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</si>
  <si>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</si>
  <si>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</si>
  <si>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</si>
  <si>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</si>
  <si>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</si>
  <si>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</si>
  <si>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</si>
  <si>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</si>
  <si>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</si>
  <si>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</si>
  <si>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</si>
  <si>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</si>
  <si>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</si>
  <si>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</si>
  <si>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</si>
  <si>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</si>
  <si>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</si>
  <si>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</si>
  <si>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</si>
  <si>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</si>
  <si>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</si>
  <si>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</si>
  <si>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</si>
  <si>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</si>
  <si>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</si>
  <si>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</si>
  <si>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</si>
  <si>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</si>
  <si>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</si>
  <si>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</si>
  <si>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</si>
  <si>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</si>
  <si>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</si>
  <si>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</si>
  <si>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</si>
  <si>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</si>
  <si>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</si>
  <si>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</si>
  <si>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</si>
  <si>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</si>
  <si>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</si>
  <si>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</si>
  <si>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</si>
  <si>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</si>
  <si>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</si>
  <si>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</si>
  <si>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</si>
  <si>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</si>
  <si>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</si>
  <si>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</si>
  <si>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</si>
  <si>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</si>
  <si>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</si>
  <si>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</si>
  <si>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</si>
  <si>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</si>
  <si>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</si>
  <si>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</si>
  <si>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</si>
  <si>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</si>
  <si>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</si>
  <si>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</si>
  <si>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</si>
  <si>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</si>
  <si>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</si>
  <si>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</si>
  <si>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</si>
  <si>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</si>
  <si>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</si>
  <si>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</si>
  <si>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</si>
  <si>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</si>
  <si>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</si>
  <si>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</si>
  <si>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</si>
  <si>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</si>
  <si>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</si>
  <si>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</si>
  <si>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</si>
  <si>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</si>
  <si>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</si>
  <si>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</si>
  <si>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</si>
  <si>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</si>
  <si>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</si>
  <si>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</si>
  <si>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</si>
  <si>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</si>
  <si>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</si>
  <si>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</si>
  <si>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</si>
  <si>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</si>
  <si>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</si>
  <si>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</si>
  <si>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</si>
  <si>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</si>
  <si>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</si>
  <si>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</si>
  <si>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</si>
  <si>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</si>
  <si>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</si>
  <si>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</si>
  <si>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</si>
  <si>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</si>
  <si>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</si>
  <si>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</si>
  <si>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</si>
  <si>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</si>
  <si>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</si>
  <si>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</si>
  <si>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</si>
  <si>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</si>
  <si>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</si>
  <si>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</si>
  <si>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</si>
  <si>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</si>
  <si>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</si>
  <si>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</si>
  <si>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</si>
  <si>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</si>
  <si>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</si>
  <si>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</si>
  <si>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</si>
  <si>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</si>
  <si>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</si>
  <si>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</si>
  <si>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</si>
  <si>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</si>
  <si>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</si>
  <si>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</si>
  <si>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</si>
  <si>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</si>
  <si>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</si>
  <si>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</si>
  <si>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</si>
  <si>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</si>
  <si>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</si>
  <si>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</si>
  <si>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</si>
  <si>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</si>
  <si>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</si>
  <si>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</si>
  <si>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</si>
  <si>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</si>
  <si>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</si>
  <si>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</si>
  <si>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</si>
  <si>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</si>
  <si>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</si>
  <si>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</si>
  <si>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</si>
  <si>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</si>
  <si>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</si>
  <si>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</si>
  <si>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</si>
  <si>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</si>
  <si>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</si>
  <si>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</si>
  <si>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</si>
  <si>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</si>
  <si>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</si>
  <si>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</si>
  <si>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</si>
  <si>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</si>
  <si>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</si>
  <si>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</si>
  <si>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</si>
  <si>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</si>
  <si>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</si>
  <si>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</si>
  <si>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</si>
  <si>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</si>
  <si>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</si>
  <si>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</si>
  <si>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</si>
  <si>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</si>
  <si>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</si>
  <si>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</si>
  <si>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</si>
  <si>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</si>
  <si>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</si>
  <si>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</si>
  <si>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</si>
  <si>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</si>
  <si>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</si>
  <si>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</si>
  <si>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</si>
  <si>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</si>
  <si>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</si>
  <si>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</si>
  <si>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</si>
  <si>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</si>
  <si>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</si>
  <si>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</si>
  <si>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</si>
  <si>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</si>
  <si>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</si>
  <si>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</si>
  <si>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</si>
  <si>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</si>
  <si>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</si>
  <si>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</si>
  <si>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</si>
  <si>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</si>
  <si>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</si>
  <si>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</si>
  <si>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</si>
  <si>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</si>
  <si>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</si>
  <si>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</si>
  <si>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</si>
  <si>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</si>
  <si>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</si>
  <si>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</si>
  <si>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</si>
  <si>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</si>
  <si>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</si>
  <si>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</si>
  <si>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</si>
  <si>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</si>
  <si>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</si>
  <si>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</si>
  <si>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</si>
  <si>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</si>
  <si>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</si>
  <si>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</si>
  <si>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</si>
  <si>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</si>
  <si>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</si>
  <si>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</si>
  <si>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</si>
  <si>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</si>
  <si>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</si>
  <si>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</si>
  <si>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</si>
  <si>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</si>
  <si>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</si>
  <si>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</si>
  <si>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</si>
  <si>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</si>
  <si>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</si>
  <si>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</si>
  <si>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</si>
  <si>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</si>
  <si>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</si>
  <si>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</si>
  <si>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</si>
  <si>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</si>
  <si>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</si>
  <si>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</si>
  <si>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</si>
  <si>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</si>
  <si>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</si>
  <si>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</si>
  <si>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</si>
  <si>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</si>
  <si>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</si>
  <si>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</si>
  <si>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</si>
  <si>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</si>
  <si>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</si>
  <si>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</si>
  <si>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</si>
  <si>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</si>
  <si>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</si>
  <si>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</si>
  <si>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</si>
  <si>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</si>
  <si>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</si>
  <si>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</si>
  <si>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</si>
  <si>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</si>
  <si>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</si>
  <si>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</si>
  <si>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</si>
  <si>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</si>
  <si>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</si>
  <si>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</si>
  <si>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</si>
  <si>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</si>
  <si>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</si>
  <si>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</si>
  <si>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</si>
  <si>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</si>
  <si>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</si>
  <si>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</si>
  <si>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</si>
  <si>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</si>
  <si>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</si>
  <si>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</si>
  <si>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</si>
  <si>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</si>
  <si>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</si>
  <si>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</si>
  <si>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</si>
  <si>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</si>
  <si>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</si>
  <si>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</si>
  <si>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</si>
  <si>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</si>
  <si>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</si>
  <si>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</si>
  <si>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</si>
  <si>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</si>
  <si>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</si>
  <si>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</si>
  <si>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</si>
  <si>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</si>
  <si>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</si>
  <si>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</si>
  <si>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</si>
  <si>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</si>
  <si>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</si>
  <si>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</si>
  <si>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</si>
  <si>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</si>
  <si>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</si>
  <si>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</si>
  <si>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</si>
  <si>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</si>
  <si>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</si>
  <si>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</si>
  <si>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</si>
  <si>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</si>
  <si>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</si>
  <si>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</si>
  <si>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</si>
  <si>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</si>
  <si>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</si>
  <si>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</si>
  <si>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</si>
  <si>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</si>
  <si>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</si>
  <si>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</si>
  <si>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</si>
  <si>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</si>
  <si>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</si>
  <si>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</si>
  <si>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</si>
  <si>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</si>
  <si>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</si>
  <si>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</si>
  <si>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</si>
  <si>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</si>
  <si>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</si>
  <si>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</si>
  <si>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</si>
  <si>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</si>
  <si>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</si>
  <si>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</si>
  <si>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</si>
  <si>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</si>
  <si>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</si>
  <si>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</si>
  <si>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</si>
  <si>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</si>
  <si>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</si>
  <si>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</si>
  <si>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</si>
  <si>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</si>
  <si>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</si>
  <si>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</si>
  <si>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</si>
  <si>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</si>
  <si>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</si>
  <si>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</si>
  <si>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</si>
  <si>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</si>
  <si>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</si>
  <si>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</si>
  <si>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</si>
  <si>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</si>
  <si>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</si>
  <si>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</si>
  <si>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</si>
  <si>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</si>
  <si>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</si>
  <si>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</si>
  <si>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</si>
  <si>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</si>
  <si>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</si>
  <si>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</si>
  <si>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</si>
  <si>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</si>
  <si>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</si>
  <si>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</si>
  <si>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</si>
  <si>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</si>
  <si>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</si>
  <si>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</si>
  <si>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</si>
  <si>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</si>
  <si>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</si>
  <si>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</si>
  <si>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</si>
  <si>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</si>
  <si>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</si>
  <si>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</si>
  <si>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</si>
  <si>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</si>
  <si>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</si>
  <si>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</si>
  <si>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</si>
  <si>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</si>
  <si>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</si>
  <si>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</si>
  <si>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</si>
  <si>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</si>
  <si>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</si>
  <si>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</si>
  <si>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</si>
  <si>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</si>
  <si>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</si>
  <si>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</si>
  <si>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</si>
  <si>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</si>
  <si>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</si>
  <si>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</si>
  <si>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</si>
  <si>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</si>
  <si>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</si>
  <si>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</si>
  <si>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</si>
  <si>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</si>
  <si>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</si>
  <si>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</si>
  <si>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</si>
  <si>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Aguardando mecânica liberar vagão com pino quebrado</t>
  </si>
  <si>
    <t>Previsão de MC1 as 10h</t>
  </si>
  <si>
    <t>e</t>
  </si>
  <si>
    <t>Prontos as 08:57 - em intervalo das 9h as 10:30h</t>
  </si>
  <si>
    <t>TCS-744TEX</t>
  </si>
  <si>
    <t>TCS744TEX</t>
  </si>
  <si>
    <t>MC1 as08:23h parte após D77</t>
  </si>
  <si>
    <t>Irá trabalhar no km 195 em conjunto com o V66</t>
  </si>
  <si>
    <t>Descarga de dormente do km 213 ao 205</t>
  </si>
  <si>
    <t xml:space="preserve">Equipe acionada </t>
  </si>
  <si>
    <t>Sai de TID trabalha em TID201 e volta pra TID, chegando no km precisa pedir licença de volta pra TID pra não atrapalhar o W50 que estará na virtual da frente (201213)</t>
  </si>
  <si>
    <t>Substituição de trilho Km 79+980. 10 metros</t>
  </si>
  <si>
    <t>Previsão de pronto as 10h</t>
  </si>
  <si>
    <t>Deslocamento de ZFH- ZTO</t>
  </si>
  <si>
    <t>1(Edson) + 1 escala de ZFH para 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</si>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</sst>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F138" activePane="bottomRight" state="frozen"/>
      <selection pane="bottomRight" activeCell="BJ159" sqref="BJ15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1131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1132</v>
      </c>
      <c r="BI1" s="366"/>
      <c r="BJ1" s="367"/>
      <c r="BK1" s="368"/>
      <c r="BL1" s="49"/>
      <c r="BM1" s="358" t="s">
        <v>1133</v>
      </c>
      <c r="BN1" s="359"/>
      <c r="BO1" s="359"/>
      <c r="BP1" s="359"/>
      <c r="BQ1" s="359"/>
      <c r="BR1" s="359"/>
      <c r="BS1" s="360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1" t="s">
        <v>1134</v>
      </c>
      <c r="AJ2" s="362"/>
      <c r="AK2" s="362"/>
      <c r="AL2" s="362"/>
      <c r="AM2" s="362"/>
      <c r="AN2" s="362"/>
      <c r="AO2" s="362"/>
      <c r="AP2" s="362"/>
      <c r="AQ2" s="364"/>
      <c r="AR2" s="238"/>
      <c r="AS2" s="376" t="s">
        <v>1137</v>
      </c>
      <c r="AT2" s="363"/>
      <c r="AU2" s="363"/>
      <c r="AV2" s="363"/>
      <c r="AW2" s="363"/>
      <c r="AX2" s="362"/>
      <c r="AY2" s="364"/>
      <c r="AZ2" s="4"/>
      <c r="BA2" s="355" t="s">
        <v>1138</v>
      </c>
      <c r="BB2" s="357"/>
      <c r="BC2" s="361" t="s">
        <v>1135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5" t="s">
        <v>1139</v>
      </c>
      <c r="AJ3" s="357"/>
      <c r="AK3" s="355" t="s">
        <v>1140</v>
      </c>
      <c r="AL3" s="356"/>
      <c r="AM3" s="356"/>
      <c r="AN3" s="356"/>
      <c r="AO3" s="356"/>
      <c r="AP3" s="356"/>
      <c r="AQ3" s="357"/>
      <c r="AR3" s="239"/>
      <c r="AS3" s="379" t="s">
        <v>1146</v>
      </c>
      <c r="AT3" s="380"/>
      <c r="AU3" s="379" t="s">
        <v>1147</v>
      </c>
      <c r="AV3" s="380"/>
      <c r="AW3" s="379" t="s">
        <v>1148</v>
      </c>
      <c r="AX3" s="381"/>
      <c r="AY3" s="63" t="s">
        <v>1149</v>
      </c>
      <c r="AZ3" s="63"/>
      <c r="BA3" s="377"/>
      <c r="BB3" s="378"/>
      <c r="BC3" s="355" t="s">
        <v>1142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1150</v>
      </c>
      <c r="BN3" s="359"/>
      <c r="BO3" s="359"/>
      <c r="BP3" s="360"/>
      <c r="BQ3" s="358" t="s">
        <v>161</v>
      </c>
      <c r="BR3" s="359"/>
      <c r="BS3" s="360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1353</v>
      </c>
      <c r="BK110" s="16" t="s">
        <v>1354</v>
      </c>
      <c r="BL110" s="15"/>
      <c r="BM110" s="14" t="s">
        <v>989</v>
      </c>
      <c r="BN110" s="14" t="s">
        <v>989</v>
      </c>
      <c r="BO110" s="164" t="s">
        <v>989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354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1359</v>
      </c>
      <c r="BK116" s="16" t="s">
        <v>1360</v>
      </c>
      <c r="BL116" s="15"/>
      <c r="BM116" s="14" t="s">
        <v>989</v>
      </c>
      <c r="BN116" s="14" t="s">
        <v>989</v>
      </c>
      <c r="BO116" s="164" t="s">
        <v>989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4" t="str">
        <f t="shared" si="20"/>
        <v>OKOK</v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1362</v>
      </c>
      <c r="BK117" s="16" t="s">
        <v>1363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1365</v>
      </c>
      <c r="BK119" s="16" t="s">
        <v>1366</v>
      </c>
      <c r="BL119" s="15"/>
      <c r="BM119" s="14" t="s">
        <v>989</v>
      </c>
      <c r="BN119" s="14" t="s">
        <v>989</v>
      </c>
      <c r="BO119" s="164" t="s">
        <v>989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4" t="str">
        <f t="shared" si="20"/>
        <v>OKOK</v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1368</v>
      </c>
      <c r="BK121" s="16" t="s">
        <v>1368</v>
      </c>
      <c r="BL121" s="15"/>
      <c r="BM121" s="14" t="s">
        <v>985</v>
      </c>
      <c r="BN121" s="14" t="s">
        <v>1014</v>
      </c>
      <c r="BO121" s="164" t="s">
        <v>1112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1371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1373</v>
      </c>
      <c r="BK127" s="16" t="s">
        <v>1374</v>
      </c>
      <c r="BL127" s="15"/>
      <c r="BM127" s="14" t="s">
        <v>989</v>
      </c>
      <c r="BN127" s="14" t="s">
        <v>989</v>
      </c>
      <c r="BO127" s="164" t="s">
        <v>989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1375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1373</v>
      </c>
      <c r="BK129" s="16" t="s">
        <v>1374</v>
      </c>
      <c r="BL129" s="15"/>
      <c r="BM129" s="14" t="s">
        <v>989</v>
      </c>
      <c r="BN129" s="14" t="s">
        <v>989</v>
      </c>
      <c r="BO129" s="164" t="s">
        <v>989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1377</v>
      </c>
      <c r="BK131" s="16" t="s">
        <v>1378</v>
      </c>
      <c r="BL131" s="15"/>
      <c r="BM131" s="14" t="s">
        <v>989</v>
      </c>
      <c r="BN131" s="14" t="s">
        <v>989</v>
      </c>
      <c r="BO131" s="164" t="s">
        <v>989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1321</v>
      </c>
      <c r="AM133" s="283" t="s">
        <v>1384</v>
      </c>
      <c r="AN133" s="283" t="s">
        <v>1385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1386</v>
      </c>
      <c r="BK133" s="16" t="s">
        <v>1387</v>
      </c>
      <c r="BL133" s="15"/>
      <c r="BM133" s="14" t="s">
        <v>989</v>
      </c>
      <c r="BN133" s="14" t="s">
        <v>989</v>
      </c>
      <c r="BO133" s="164" t="s">
        <v>989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1383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1388</v>
      </c>
      <c r="AN135" s="283" t="s">
        <v>1389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1390</v>
      </c>
      <c r="BK135" s="16" t="s">
        <v>1391</v>
      </c>
      <c r="BL135" s="15"/>
      <c r="BM135" s="14" t="s">
        <v>989</v>
      </c>
      <c r="BN135" s="14" t="s">
        <v>989</v>
      </c>
      <c r="BO135" s="164" t="s">
        <v>989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4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1392</v>
      </c>
      <c r="N138" s="203" t="s">
        <v>1393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1394</v>
      </c>
      <c r="X138" s="217" t="s">
        <v>965</v>
      </c>
      <c r="Y138" s="157" t="s">
        <v>959</v>
      </c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/>
      <c r="BI138" s="16"/>
      <c r="BJ138" s="16" t="s">
        <v>1395</v>
      </c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 t="s">
        <v>959</v>
      </c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/>
      <c r="BI140" s="16"/>
      <c r="BJ140" s="16" t="s">
        <v>1396</v>
      </c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1397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 t="s">
        <v>968</v>
      </c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>
        <v>1</v>
      </c>
      <c r="BI143" s="16"/>
      <c r="BJ143" s="16" t="s">
        <v>1398</v>
      </c>
      <c r="BK143" s="16"/>
      <c r="BL143" s="15"/>
      <c r="BM143" s="14"/>
      <c r="BN143" s="14"/>
      <c r="BO143" s="164"/>
      <c r="BP143" s="16"/>
      <c r="BQ143" s="12" t="str">
        <f t="shared" si="17"/>
        <v>Produção e Intervalo</v>
      </c>
      <c r="BR143" s="18">
        <f>IF(OR(B143="",F143=""),"*",AY143/P143)</f>
        <v>0</v>
      </c>
      <c r="BS143" s="18">
        <f>IF(OR(B143="",F143=""),"*",BA143/Q143)</f>
        <v>0</v>
      </c>
      <c r="BT143" s="224"/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1399</v>
      </c>
      <c r="N147" s="203" t="s">
        <v>1400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1371</v>
      </c>
      <c r="X147" s="217" t="s">
        <v>965</v>
      </c>
      <c r="Y147" s="157" t="s">
        <v>968</v>
      </c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/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>
        <v>1</v>
      </c>
      <c r="BI147" s="16"/>
      <c r="BJ147" s="16" t="s">
        <v>1401</v>
      </c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 t="s">
        <v>959</v>
      </c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f>IF(BS_CONTROLE[[#This Row],[KM - Inicio]]=0, "-", BS_CONTROLE[[#This Row],[KM - Inicio]])</f>
        <v>227.6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/>
      <c r="BI149" s="16"/>
      <c r="BJ149" s="16" t="s">
        <v>1402</v>
      </c>
      <c r="BK149" s="16"/>
      <c r="BL149" s="15"/>
      <c r="BM149" s="14"/>
      <c r="BN149" s="14"/>
      <c r="BO149" s="164"/>
      <c r="BP149" s="16"/>
      <c r="BQ149" s="12" t="str">
        <f t="shared" si="17"/>
        <v>Produção e Intervalo</v>
      </c>
      <c r="BR149" s="18">
        <f t="shared" si="18"/>
        <v>0</v>
      </c>
      <c r="BS149" s="18">
        <f t="shared" si="19"/>
        <v>0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 t="s">
        <v>959</v>
      </c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1403</v>
      </c>
      <c r="X152" s="217" t="s">
        <v>960</v>
      </c>
      <c r="Y152" s="157" t="s">
        <v>959</v>
      </c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/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/>
      <c r="BI152" s="16"/>
      <c r="BJ152" s="16" t="s">
        <v>1404</v>
      </c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1405</v>
      </c>
      <c r="X155" s="217" t="s">
        <v>965</v>
      </c>
      <c r="Y155" s="157" t="s">
        <v>968</v>
      </c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/>
      <c r="AS155" s="38"/>
      <c r="AT155" s="38"/>
      <c r="AU155" s="38"/>
      <c r="AV155" s="38"/>
      <c r="AW155" s="38"/>
      <c r="AX155" s="38"/>
      <c r="AY155" s="318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/>
      <c r="BI155" s="16"/>
      <c r="BJ155" s="16" t="s">
        <v>1404</v>
      </c>
      <c r="BK155" s="16"/>
      <c r="BL155" s="15"/>
      <c r="BM155" s="14"/>
      <c r="BN155" s="14"/>
      <c r="BO155" s="164"/>
      <c r="BP155" s="16"/>
      <c r="BQ155" s="12" t="str">
        <f t="shared" si="17"/>
        <v>Produção e Intervalo</v>
      </c>
      <c r="BR155" s="18">
        <f t="shared" si="18"/>
        <v>0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10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1406</v>
      </c>
      <c r="X159" s="217" t="s">
        <v>965</v>
      </c>
      <c r="Y159" s="157" t="s">
        <v>968</v>
      </c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/>
      <c r="BI159" s="16"/>
      <c r="BJ159" s="16" t="s">
        <v>1407</v>
      </c>
      <c r="BK159" s="16"/>
      <c r="BL159" s="15"/>
      <c r="BM159" s="14"/>
      <c r="BN159" s="14"/>
      <c r="BO159" s="164"/>
      <c r="BP159" s="16"/>
      <c r="BQ159" s="12" t="str">
        <f t="shared" si="17"/>
        <v>Produção e Intervalo</v>
      </c>
      <c r="BR159" s="18">
        <f t="shared" si="18"/>
        <v>0</v>
      </c>
      <c r="BS159" s="18">
        <f t="shared" si="19"/>
        <v>0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1408</v>
      </c>
      <c r="X164" s="217" t="s">
        <v>965</v>
      </c>
      <c r="Y164" s="157" t="s">
        <v>968</v>
      </c>
      <c r="Z164" s="157"/>
      <c r="AA164" s="83" t="s">
        <v>1409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/>
      <c r="BI164" s="16"/>
      <c r="BJ164" s="16" t="s">
        <v>1334</v>
      </c>
      <c r="BK164" s="16"/>
      <c r="BL164" s="15"/>
      <c r="BM164" s="14"/>
      <c r="BN164" s="14"/>
      <c r="BO164" s="164"/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1410</v>
      </c>
      <c r="J166" s="216">
        <v>78</v>
      </c>
      <c r="K166" s="216">
        <v>334</v>
      </c>
      <c r="L166" s="83">
        <v>158</v>
      </c>
      <c r="M166" s="203" t="s">
        <v>1411</v>
      </c>
      <c r="N166" s="203" t="s">
        <v>1412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1413</v>
      </c>
      <c r="X166" s="217" t="s">
        <v>965</v>
      </c>
      <c r="Y166" s="157" t="s">
        <v>968</v>
      </c>
      <c r="Z166" s="157"/>
      <c r="AA166" s="83" t="s">
        <v>1414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 t="s">
        <v>1334</v>
      </c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31"/>
      <c r="M1" s="123"/>
      <c r="N1" s="293"/>
      <c r="O1" s="293"/>
      <c r="P1" s="169"/>
      <c r="Q1" s="385" t="s">
        <v>1219</v>
      </c>
      <c r="R1" s="386"/>
      <c r="U1" s="101"/>
      <c r="V1" s="387" t="s">
        <v>1415</v>
      </c>
      <c r="W1" s="387"/>
      <c r="X1" s="387"/>
      <c r="Y1" s="103"/>
    </row>
    <row r="2" spans="1:25" s="100" customFormat="1" ht="11.25" customHeight="1">
      <c r="A2" s="104" t="s">
        <v>1416</v>
      </c>
      <c r="B2" s="104" t="s">
        <v>1417</v>
      </c>
      <c r="C2" s="104" t="s">
        <v>7</v>
      </c>
      <c r="D2" s="105" t="s">
        <v>1171</v>
      </c>
      <c r="E2" s="105" t="s">
        <v>1172</v>
      </c>
      <c r="F2" s="105" t="s">
        <v>1418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1419</v>
      </c>
      <c r="U2" s="107" t="s">
        <v>1174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33" t="str">
        <f>IF(FN_MC!N127="","*",FN_MC!N127)</f>
        <v>TID201</v>
      </c>
      <c r="M125" s="110">
        <f>IF(FN_MC!J127="","*",FN_MC!J127)</f>
        <v>74</v>
      </c>
      <c r="N125" s="295">
        <f>IF(FN_MC!K127="","*",FN_MC!K127)</f>
        <v>195</v>
      </c>
      <c r="O125" s="295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33" t="str">
        <f>IF(FN_MC!N129="","*",FN_MC!N129)</f>
        <v>TID201</v>
      </c>
      <c r="M127" s="110">
        <f>IF(FN_MC!J129="","*",FN_MC!J129)</f>
        <v>74</v>
      </c>
      <c r="N127" s="295">
        <f>IF(FN_MC!K129="","*",FN_MC!K129)</f>
        <v>195</v>
      </c>
      <c r="O127" s="295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33" t="str">
        <f>IF(FN_MC!N131="","*",FN_MC!N131)</f>
        <v>PITK96</v>
      </c>
      <c r="M129" s="110">
        <f>IF(FN_MC!J131="","*",FN_MC!J131)</f>
        <v>103</v>
      </c>
      <c r="N129" s="295">
        <f>IF(FN_MC!K131="","*",FN_MC!K131)</f>
        <v>2109.6999999999998</v>
      </c>
      <c r="O129" s="295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33" t="str">
        <f>IF(FN_MC!N133="","*",FN_MC!N133)</f>
        <v>ZGTZLI</v>
      </c>
      <c r="M131" s="110">
        <f>IF(FN_MC!J133="","*",FN_MC!J133)</f>
        <v>72</v>
      </c>
      <c r="N131" s="295">
        <f>IF(FN_MC!K133="","*",FN_MC!K133)</f>
        <v>297</v>
      </c>
      <c r="O131" s="295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33" t="str">
        <f>IF(FN_MC!N135="","*",FN_MC!N135)</f>
        <v>ZTPZTO</v>
      </c>
      <c r="M133" s="110">
        <f>IF(FN_MC!J135="","*",FN_MC!J135)</f>
        <v>78</v>
      </c>
      <c r="N133" s="295">
        <f>IF(FN_MC!K135="","*",FN_MC!K135)</f>
        <v>334</v>
      </c>
      <c r="O133" s="295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33" t="str">
        <f>IF(FN_MC!N138="","*",FN_MC!N138)</f>
        <v>TROTGR</v>
      </c>
      <c r="M136" s="110">
        <f>IF(FN_MC!J138="","*",FN_MC!J138)</f>
        <v>98</v>
      </c>
      <c r="N136" s="295">
        <f>IF(FN_MC!K138="","*",FN_MC!K138)</f>
        <v>754</v>
      </c>
      <c r="O136" s="295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33">
        <f>IF(FN_MC!N140="","*",FN_MC!N140)</f>
        <v>732744</v>
      </c>
      <c r="M138" s="110">
        <f>IF(FN_MC!J140="","*",FN_MC!J140)</f>
        <v>98</v>
      </c>
      <c r="N138" s="295">
        <f>IF(FN_MC!K140="","*",FN_MC!K140)</f>
        <v>738</v>
      </c>
      <c r="O138" s="295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33" t="str">
        <f>IF(FN_MC!N143="","*",FN_MC!N143)</f>
        <v>440TVL</v>
      </c>
      <c r="M141" s="110">
        <f>IF(FN_MC!J143="","*",FN_MC!J143)</f>
        <v>74</v>
      </c>
      <c r="N141" s="295">
        <f>IF(FN_MC!K143="","*",FN_MC!K143)</f>
        <v>445.3</v>
      </c>
      <c r="O141" s="295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33" t="str">
        <f>IF(FN_MC!N144="","*",FN_MC!N144)</f>
        <v>*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33" t="str">
        <f>IF(FN_MC!N147="","*",FN_MC!N147)</f>
        <v>TCS744TEX</v>
      </c>
      <c r="M145" s="110">
        <f>IF(FN_MC!J147="","*",FN_MC!J147)</f>
        <v>74</v>
      </c>
      <c r="N145" s="295">
        <f>IF(FN_MC!K147="","*",FN_MC!K147)</f>
        <v>291</v>
      </c>
      <c r="O145" s="295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33" t="str">
        <f>IF(FN_MC!N149="","*",FN_MC!N149)</f>
        <v>TVI1</v>
      </c>
      <c r="M147" s="110">
        <f>IF(FN_MC!J149="","*",FN_MC!J149)</f>
        <v>74</v>
      </c>
      <c r="N147" s="295">
        <f>IF(FN_MC!K149="","*",FN_MC!K149)</f>
        <v>227.6</v>
      </c>
      <c r="O147" s="295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33">
        <f>IF(FN_MC!N152="","*",FN_MC!N152)</f>
        <v>201213</v>
      </c>
      <c r="M150" s="110">
        <f>IF(FN_MC!J152="","*",FN_MC!J152)</f>
        <v>74</v>
      </c>
      <c r="N150" s="295">
        <f>IF(FN_MC!K152="","*",FN_MC!K152)</f>
        <v>213</v>
      </c>
      <c r="O150" s="295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33" t="str">
        <f>IF(FN_MC!N155="","*",FN_MC!N155)</f>
        <v>TID201</v>
      </c>
      <c r="M153" s="110">
        <f>IF(FN_MC!J155="","*",FN_MC!J155)</f>
        <v>74</v>
      </c>
      <c r="N153" s="295">
        <f>IF(FN_MC!K155="","*",FN_MC!K155)</f>
        <v>197.79</v>
      </c>
      <c r="O153" s="295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8.3333333333333329E-2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33" t="str">
        <f>IF(FN_MC!N159="","*",FN_MC!N159)</f>
        <v>K73TSP</v>
      </c>
      <c r="M157" s="110">
        <f>IF(FN_MC!J159="","*",FN_MC!J159)</f>
        <v>74</v>
      </c>
      <c r="N157" s="295">
        <f>IF(FN_MC!K159="","*",FN_MC!K159)</f>
        <v>79.98</v>
      </c>
      <c r="O157" s="295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10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33" t="str">
        <f>IF(FN_MC!N164="","*",FN_MC!N164)</f>
        <v>ZFH1</v>
      </c>
      <c r="M162" s="110">
        <f>IF(FN_MC!J164="","*",FN_MC!J164)</f>
        <v>78</v>
      </c>
      <c r="N162" s="295">
        <f>IF(FN_MC!K164="","*",FN_MC!K164)</f>
        <v>189.5</v>
      </c>
      <c r="O162" s="295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33" t="str">
        <f>IF(FN_MC!N166="","*",FN_MC!N166)</f>
        <v>ZTP-ZEV</v>
      </c>
      <c r="M164" s="110">
        <f>IF(FN_MC!J166="","*",FN_MC!J166)</f>
        <v>78</v>
      </c>
      <c r="N164" s="295">
        <f>IF(FN_MC!K166="","*",FN_MC!K166)</f>
        <v>334</v>
      </c>
      <c r="O164" s="295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1420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1421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21" t="s">
        <v>105</v>
      </c>
      <c r="D3" s="321" t="s">
        <v>1422</v>
      </c>
      <c r="E3" s="321" t="s">
        <v>1423</v>
      </c>
      <c r="F3" s="321" t="s">
        <v>1424</v>
      </c>
      <c r="G3" s="321" t="s">
        <v>1425</v>
      </c>
      <c r="H3" s="321" t="s">
        <v>1426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1427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1428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9" t="s">
        <v>1429</v>
      </c>
      <c r="C2" s="389"/>
      <c r="D2" s="389"/>
      <c r="E2" s="389"/>
      <c r="F2" s="389"/>
      <c r="G2" s="389"/>
      <c r="H2" s="191"/>
    </row>
    <row r="3" spans="1:8">
      <c r="A3" s="191"/>
      <c r="B3" s="390"/>
      <c r="C3" s="390"/>
      <c r="D3" s="390"/>
      <c r="E3" s="390"/>
      <c r="F3" s="390"/>
      <c r="G3" s="390"/>
      <c r="H3" s="191"/>
    </row>
    <row r="4" spans="1:8" ht="40.5">
      <c r="A4" s="191"/>
      <c r="B4" s="326" t="s">
        <v>1430</v>
      </c>
      <c r="C4" s="326" t="s">
        <v>1431</v>
      </c>
      <c r="D4" s="326" t="s">
        <v>1432</v>
      </c>
      <c r="E4" s="326" t="s">
        <v>1433</v>
      </c>
      <c r="F4" s="326" t="s">
        <v>360</v>
      </c>
      <c r="G4" s="326" t="s">
        <v>1434</v>
      </c>
      <c r="H4" s="191"/>
    </row>
    <row r="5" spans="1:8" ht="43.5">
      <c r="A5" s="191"/>
      <c r="B5" s="327" t="s">
        <v>1435</v>
      </c>
      <c r="C5" s="327">
        <v>309525</v>
      </c>
      <c r="D5" s="327" t="s">
        <v>1436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1437</v>
      </c>
      <c r="C6" s="327">
        <v>256875</v>
      </c>
      <c r="D6" s="327" t="s">
        <v>1438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1439</v>
      </c>
      <c r="C7" s="327">
        <v>257278</v>
      </c>
      <c r="D7" s="327" t="s">
        <v>1440</v>
      </c>
      <c r="E7" s="327" t="s">
        <v>238</v>
      </c>
      <c r="F7" s="327" t="s">
        <v>1441</v>
      </c>
      <c r="G7" s="328">
        <v>46235</v>
      </c>
      <c r="H7" s="191"/>
    </row>
    <row r="8" spans="1:8" ht="43.5">
      <c r="A8" s="191"/>
      <c r="B8" s="327" t="s">
        <v>1442</v>
      </c>
      <c r="C8" s="327">
        <v>261794</v>
      </c>
      <c r="D8" s="327" t="s">
        <v>1443</v>
      </c>
      <c r="E8" s="327" t="s">
        <v>238</v>
      </c>
      <c r="F8" s="327" t="s">
        <v>1441</v>
      </c>
      <c r="G8" s="328">
        <v>46082</v>
      </c>
      <c r="H8" s="191"/>
    </row>
    <row r="9" spans="1:8" ht="43.5">
      <c r="A9" s="191"/>
      <c r="B9" s="327" t="s">
        <v>1444</v>
      </c>
      <c r="C9" s="327">
        <v>257033</v>
      </c>
      <c r="D9" s="327" t="s">
        <v>1445</v>
      </c>
      <c r="E9" s="327" t="s">
        <v>238</v>
      </c>
      <c r="F9" s="327" t="s">
        <v>547</v>
      </c>
      <c r="G9" s="327" t="s">
        <v>1446</v>
      </c>
      <c r="H9" s="191"/>
    </row>
    <row r="10" spans="1:8" ht="43.5">
      <c r="A10" s="191"/>
      <c r="B10" s="327" t="s">
        <v>1447</v>
      </c>
      <c r="C10" s="327">
        <v>396578</v>
      </c>
      <c r="D10" s="327" t="s">
        <v>1448</v>
      </c>
      <c r="E10" s="327" t="s">
        <v>238</v>
      </c>
      <c r="F10" s="327" t="s">
        <v>547</v>
      </c>
      <c r="G10" s="327" t="s">
        <v>1446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1449</v>
      </c>
      <c r="C2" s="95" t="s">
        <v>1156</v>
      </c>
      <c r="D2" s="95" t="s">
        <v>1158</v>
      </c>
      <c r="E2" s="95" t="s">
        <v>1450</v>
      </c>
      <c r="F2" s="95" t="s">
        <v>1451</v>
      </c>
      <c r="G2" s="95" t="s">
        <v>1452</v>
      </c>
      <c r="H2" s="95" t="s">
        <v>1453</v>
      </c>
      <c r="I2" s="95" t="s">
        <v>1454</v>
      </c>
      <c r="J2" s="95" t="s">
        <v>1455</v>
      </c>
      <c r="K2" s="130" t="s">
        <v>1456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1" t="s">
        <v>1457</v>
      </c>
      <c r="D5" s="392"/>
      <c r="E5" s="392"/>
      <c r="F5" s="392"/>
      <c r="G5" s="392"/>
      <c r="H5" s="392"/>
      <c r="I5" s="392"/>
      <c r="J5" s="393"/>
      <c r="K5" s="394" t="s">
        <v>1458</v>
      </c>
      <c r="L5" s="395"/>
      <c r="M5" s="395"/>
      <c r="N5" s="395"/>
      <c r="O5" s="396" t="s">
        <v>1459</v>
      </c>
      <c r="P5" s="397"/>
      <c r="Q5" s="398"/>
    </row>
    <row r="6" spans="1:17" s="93" customFormat="1" ht="15.75" customHeight="1">
      <c r="A6" s="87" t="s">
        <v>1418</v>
      </c>
      <c r="B6" s="94" t="s">
        <v>1417</v>
      </c>
      <c r="C6" s="95" t="s">
        <v>1171</v>
      </c>
      <c r="D6" s="96" t="s">
        <v>1172</v>
      </c>
      <c r="E6" s="95" t="s">
        <v>1460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1461</v>
      </c>
      <c r="M6" s="138" t="s">
        <v>30</v>
      </c>
      <c r="N6" s="139" t="s">
        <v>1166</v>
      </c>
      <c r="O6" s="245" t="s">
        <v>1209</v>
      </c>
      <c r="P6" s="156"/>
      <c r="Q6" s="192" t="s">
        <v>1462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0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1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1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227.6</v>
      </c>
      <c r="N155" s="140" t="str">
        <f>IF(FN_MC!AM149="","*",FN_MC!AM149)</f>
        <v>TVI-TJA</v>
      </c>
      <c r="O155" s="173">
        <f>FN_MC!BH149</f>
        <v>0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0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1462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2026-01-09T12:19:58Z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