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576" documentId="8_{B6337239-1A00-434D-AAD0-422EA1FEB5AE}" xr6:coauthVersionLast="47" xr6:coauthVersionMax="47" xr10:uidLastSave="{C63DEB52-B4B6-4CD8-A892-782D857A808E}"/>
  <bookViews>
    <workbookView xWindow="-120" yWindow="-120" windowWidth="20730" windowHeight="11040" firstSheet="5" activeTab="5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7" i="1" l="1" a="1"/>
  <c r="H77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M80" i="1" a="1"/>
  <c r="M80" i="1"/>
  <c r="K77" i="16" s="1"/>
  <c r="N80" i="1" a="1"/>
  <c r="N80" i="1"/>
  <c r="L77" i="16" s="1"/>
  <c r="N81" i="1" a="1"/>
  <c r="N81" i="1"/>
  <c r="L78" i="16" s="1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M77" i="1" a="1"/>
  <c r="M77" i="1" s="1"/>
  <c r="K74" i="16" s="1"/>
  <c r="N77" i="1" a="1"/>
  <c r="N77" i="1"/>
  <c r="L74" i="16" s="1"/>
  <c r="R77" i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/>
  <c r="L75" i="16" s="1"/>
  <c r="R78" i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M79" i="1" a="1"/>
  <c r="M79" i="1" s="1"/>
  <c r="K76" i="16" s="1"/>
  <c r="N79" i="1" a="1"/>
  <c r="N79" i="1"/>
  <c r="L76" i="16" s="1"/>
  <c r="R79" i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AI80" i="1"/>
  <c r="AJ80" i="1"/>
  <c r="AK80" i="1"/>
  <c r="K103" i="11" s="1"/>
  <c r="AL80" i="1"/>
  <c r="AN80" i="1"/>
  <c r="AO80" i="1"/>
  <c r="BE80" i="1" s="1"/>
  <c r="AP80" i="1"/>
  <c r="M103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M81" i="1" a="1"/>
  <c r="M81" i="1" s="1"/>
  <c r="K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104" i="11" s="1"/>
  <c r="AL81" i="1"/>
  <c r="AO81" i="1"/>
  <c r="BE81" i="1" s="1"/>
  <c r="AP81" i="1"/>
  <c r="M104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AJ82" i="1"/>
  <c r="AK82" i="1"/>
  <c r="K105" i="11" s="1"/>
  <c r="AL82" i="1"/>
  <c r="AO82" i="1"/>
  <c r="BE82" i="1" s="1"/>
  <c r="AP82" i="1"/>
  <c r="M105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AJ83" i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/>
  <c r="L81" i="16" s="1"/>
  <c r="R84" i="1"/>
  <c r="S84" i="1" a="1"/>
  <c r="S84" i="1" s="1"/>
  <c r="D81" i="16" s="1"/>
  <c r="T84" i="1" a="1"/>
  <c r="T84" i="1"/>
  <c r="E81" i="16" s="1"/>
  <c r="AI84" i="1"/>
  <c r="BB84" i="1" s="1"/>
  <c r="AJ84" i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J85" i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N86" i="1" a="1"/>
  <c r="N86" i="1" s="1"/>
  <c r="L83" i="16" s="1"/>
  <c r="R86" i="1"/>
  <c r="S86" i="1" a="1"/>
  <c r="S86" i="1" s="1"/>
  <c r="D83" i="16" s="1"/>
  <c r="T86" i="1" a="1"/>
  <c r="T86" i="1" s="1"/>
  <c r="E83" i="16" s="1"/>
  <c r="AI86" i="1"/>
  <c r="BB86" i="1" s="1"/>
  <c r="AJ86" i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J89" i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7" i="16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8" i="16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89" i="16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0" i="16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AJ96" i="1"/>
  <c r="AK96" i="1"/>
  <c r="K119" i="11" s="1"/>
  <c r="AL96" i="1"/>
  <c r="AO96" i="1"/>
  <c r="BE96" i="1" s="1"/>
  <c r="AP96" i="1"/>
  <c r="M119" i="11" s="1"/>
  <c r="AQ96" i="1"/>
  <c r="BB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4" i="16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5" i="16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99" i="16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29" i="11" s="1"/>
  <c r="AL106" i="1"/>
  <c r="AO106" i="1"/>
  <c r="BE106" i="1" s="1"/>
  <c r="AP106" i="1"/>
  <c r="M129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4" i="16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Q188" i="1" s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Q191" i="1" s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Q194" i="1" s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2" i="1" a="1"/>
  <c r="BD82" i="1" s="1"/>
  <c r="BD83" i="1" a="1"/>
  <c r="BD83" i="1" s="1"/>
  <c r="AN81" i="1"/>
  <c r="BD89" i="1" a="1"/>
  <c r="BD89" i="1" s="1"/>
  <c r="BQ484" i="1"/>
  <c r="BD92" i="1" a="1"/>
  <c r="BD92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3" i="1"/>
  <c r="AM80" i="1"/>
  <c r="AM76" i="1"/>
  <c r="L99" i="11" s="1"/>
  <c r="AM74" i="1"/>
  <c r="AM70" i="1"/>
  <c r="AM84" i="1"/>
  <c r="L107" i="11" s="1"/>
  <c r="AM81" i="1"/>
  <c r="AM78" i="1"/>
  <c r="AM75" i="1"/>
  <c r="L98" i="11" s="1"/>
  <c r="AM73" i="1"/>
  <c r="AM86" i="1"/>
  <c r="L109" i="11" s="1"/>
  <c r="AM82" i="1"/>
  <c r="L105" i="11" s="1"/>
  <c r="AM79" i="1"/>
  <c r="AM77" i="1"/>
  <c r="AM71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1" i="16"/>
  <c r="U41" i="16"/>
  <c r="U38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4" i="1" a="1"/>
  <c r="BD104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3" i="1" a="1"/>
  <c r="BD103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83" i="1" a="1"/>
  <c r="BD583" i="1" s="1"/>
  <c r="BD117" i="1" a="1"/>
  <c r="BD117" i="1" s="1"/>
  <c r="AN98" i="1"/>
  <c r="AN95" i="1"/>
  <c r="BD106" i="1" a="1"/>
  <c r="BD106" i="1" s="1"/>
  <c r="BD97" i="1" a="1"/>
  <c r="BD97" i="1" s="1"/>
  <c r="AN97" i="1"/>
  <c r="AN99" i="1"/>
  <c r="AN101" i="1"/>
  <c r="AN100" i="1"/>
  <c r="BD108" i="1" a="1"/>
  <c r="BD108" i="1" s="1"/>
  <c r="BD121" i="1" a="1"/>
  <c r="BD121" i="1" s="1"/>
  <c r="BD111" i="1" a="1"/>
  <c r="BD111" i="1" s="1"/>
  <c r="AN103" i="1"/>
  <c r="AN106" i="1"/>
  <c r="BD105" i="1" a="1"/>
  <c r="BD105" i="1" s="1"/>
  <c r="AN104" i="1"/>
  <c r="BD102" i="1" a="1"/>
  <c r="BD102" i="1" s="1"/>
  <c r="BD109" i="1" a="1"/>
  <c r="BD109" i="1" s="1"/>
  <c r="AN105" i="1"/>
  <c r="AN102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BD135" i="1" a="1"/>
  <c r="BD135" i="1" s="1"/>
  <c r="BD132" i="1" a="1"/>
  <c r="BD132" i="1" s="1"/>
  <c r="BD129" i="1" a="1"/>
  <c r="BD129" i="1" s="1"/>
  <c r="AN116" i="1"/>
  <c r="AN113" i="1"/>
  <c r="AN110" i="1"/>
  <c r="AN107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<sst xmlns="http://schemas.openxmlformats.org/spreadsheetml/2006/main" count="5062" uniqueCount="1482">
  <si>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</si>
  <si>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</si>
  <si>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</si>
  <si>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</si>
  <si>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</si>
  <si>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</si>
  <si>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</si>
  <si>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</si>
  <si>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</si>
  <si>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</si>
  <si>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</si>
  <si>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</si>
  <si>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</si>
  <si>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</si>
  <si>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</si>
  <si>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</si>
  <si>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</si>
  <si>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</si>
  <si>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</si>
  <si>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</si>
  <si>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</si>
  <si>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</si>
  <si>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</si>
  <si>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</si>
  <si>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</si>
  <si>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</si>
  <si>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</si>
  <si>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</si>
  <si>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</si>
  <si>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</si>
  <si>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</si>
  <si>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</si>
  <si>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</si>
  <si>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</si>
  <si>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</si>
  <si>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</si>
  <si>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</si>
  <si>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</si>
  <si>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</si>
  <si>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</si>
  <si>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</si>
  <si>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</si>
  <si>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</si>
  <si>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</si>
  <si>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</si>
  <si>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</si>
  <si>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</si>
  <si>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</si>
  <si>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</si>
  <si>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</si>
  <si>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</si>
  <si>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</si>
  <si>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</si>
  <si>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</si>
  <si>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</si>
  <si>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</si>
  <si>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</si>
  <si>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</si>
  <si>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</si>
  <si>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</si>
  <si>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</si>
  <si>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</si>
  <si>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</si>
  <si>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</si>
  <si>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</si>
  <si>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</si>
  <si>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</si>
  <si>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</si>
  <si>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</si>
  <si>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</si>
  <si>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</si>
  <si>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</si>
  <si>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</si>
  <si>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</si>
  <si>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</si>
  <si>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</si>
  <si>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</si>
  <si>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</si>
  <si>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</si>
  <si>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</si>
  <si>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</si>
  <si>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</si>
  <si>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</si>
  <si>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</si>
  <si>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</si>
  <si>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</si>
  <si>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</si>
  <si>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</si>
  <si>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</si>
  <si>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</si>
  <si>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</si>
  <si>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</si>
  <si>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</si>
  <si>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</si>
  <si>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</si>
  <si>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</si>
  <si>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</si>
  <si>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</si>
  <si>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</si>
  <si>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</si>
  <si>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</si>
  <si>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</si>
  <si>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</si>
  <si>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</si>
  <si>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</si>
  <si>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</si>
  <si>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</si>
  <si>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</si>
  <si>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</si>
  <si>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</si>
  <si>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</si>
  <si>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</si>
  <si>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</si>
  <si>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</si>
  <si>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</si>
  <si>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</si>
  <si>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</si>
  <si>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</si>
  <si>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</si>
  <si>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</si>
  <si>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</si>
  <si>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</si>
  <si>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</si>
  <si>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</si>
  <si>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</si>
  <si>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</si>
  <si>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</si>
  <si>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</si>
  <si>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</si>
  <si>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</si>
  <si>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</si>
  <si>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</si>
  <si>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</si>
  <si>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</si>
  <si>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</si>
  <si>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</si>
  <si>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</si>
  <si>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</si>
  <si>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</si>
  <si>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</si>
  <si>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</si>
  <si>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</si>
  <si>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</si>
  <si>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</si>
  <si>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</si>
  <si>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</si>
  <si>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</si>
  <si>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</si>
  <si>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</si>
  <si>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</si>
  <si>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</si>
  <si>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</si>
  <si>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</si>
  <si>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</si>
  <si>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</si>
  <si>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</si>
  <si>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</si>
  <si>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</si>
  <si>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</si>
  <si>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</si>
  <si>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</si>
  <si>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</si>
  <si>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</si>
  <si>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</si>
  <si>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</si>
  <si>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</si>
  <si>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</si>
  <si>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</si>
  <si>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</si>
  <si>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</si>
  <si>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</si>
  <si>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</si>
  <si>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</si>
  <si>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</si>
  <si>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</si>
  <si>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</si>
  <si>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</si>
  <si>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</si>
  <si>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</si>
  <si>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</si>
  <si>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</si>
  <si>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</si>
  <si>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</si>
  <si>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</si>
  <si>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</si>
  <si>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</si>
  <si>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</si>
  <si>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</si>
  <si>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</si>
  <si>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</si>
  <si>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</si>
  <si>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</si>
  <si>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</si>
  <si>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</si>
  <si>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</si>
  <si>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</si>
  <si>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</si>
  <si>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</si>
  <si>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</si>
  <si>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</si>
  <si>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</si>
  <si>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</si>
  <si>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</si>
  <si>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</si>
  <si>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</si>
  <si>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</si>
  <si>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</si>
  <si>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</si>
  <si>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</si>
  <si>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</si>
  <si>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</si>
  <si>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</si>
  <si>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</si>
  <si>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</si>
  <si>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</si>
  <si>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</si>
  <si>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</si>
  <si>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</si>
  <si>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</si>
  <si>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</si>
  <si>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</si>
  <si>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</si>
  <si>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</si>
  <si>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</si>
  <si>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</si>
  <si>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</si>
  <si>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</si>
  <si>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</si>
  <si>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</si>
  <si>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</si>
  <si>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</si>
  <si>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</si>
  <si>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</si>
  <si>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</si>
  <si>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</si>
  <si>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</si>
  <si>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</si>
  <si>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</si>
  <si>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</si>
  <si>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</si>
  <si>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</si>
  <si>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</si>
  <si>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</si>
  <si>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</si>
  <si>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</si>
  <si>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</si>
  <si>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</si>
  <si>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</si>
  <si>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</si>
  <si>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</si>
  <si>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</si>
  <si>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</si>
  <si>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</si>
  <si>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</si>
  <si>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</si>
  <si>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</si>
  <si>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</si>
  <si>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</si>
  <si>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</si>
  <si>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</si>
  <si>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</si>
  <si>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</si>
  <si>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</si>
  <si>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</si>
  <si>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</si>
  <si>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</si>
  <si>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</si>
  <si>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</si>
  <si>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</si>
  <si>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</si>
  <si>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</si>
  <si>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</si>
  <si>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</si>
  <si>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</si>
  <si>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</si>
  <si>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</si>
  <si>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</si>
  <si>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</si>
  <si>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</si>
  <si>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</si>
  <si>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</si>
  <si>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</si>
  <si>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</si>
  <si>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</si>
  <si>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</si>
  <si>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</si>
  <si>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</si>
  <si>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</si>
  <si>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</si>
  <si>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</si>
  <si>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</si>
  <si>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</si>
  <si>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</si>
  <si>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</si>
  <si>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</si>
  <si>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</si>
  <si>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</si>
  <si>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</si>
  <si>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</si>
  <si>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</si>
  <si>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</si>
  <si>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</si>
  <si>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</si>
  <si>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</si>
  <si>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</si>
  <si>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</si>
  <si>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</si>
  <si>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</si>
  <si>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</si>
  <si>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</si>
  <si>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</si>
  <si>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</si>
  <si>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</si>
  <si>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</si>
  <si>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</si>
  <si>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</si>
  <si>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</si>
  <si>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</si>
  <si>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</si>
  <si>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</si>
  <si>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</si>
  <si>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</si>
  <si>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</si>
  <si>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</si>
  <si>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</si>
  <si>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</si>
  <si>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</si>
  <si>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</si>
  <si>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</si>
  <si>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</si>
  <si>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</si>
  <si>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</si>
  <si>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</si>
  <si>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</si>
  <si>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</si>
  <si>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</si>
  <si>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</si>
  <si>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</si>
  <si>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</si>
  <si>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</si>
  <si>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</si>
  <si>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</si>
  <si>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</si>
  <si>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</si>
  <si>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</si>
  <si>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</si>
  <si>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</si>
  <si>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</si>
  <si>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</si>
  <si>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</si>
  <si>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</si>
  <si>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</si>
  <si>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</si>
  <si>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</si>
  <si>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</si>
  <si>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</si>
  <si>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</si>
  <si>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</si>
  <si>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</si>
  <si>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</si>
  <si>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</si>
  <si>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</si>
  <si>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</si>
  <si>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</si>
  <si>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</si>
  <si>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</si>
  <si>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</si>
  <si>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</si>
  <si>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</si>
  <si>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</si>
  <si>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</si>
  <si>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</si>
  <si>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</si>
  <si>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</si>
  <si>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</si>
  <si>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</si>
  <si>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</si>
  <si>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</si>
  <si>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</si>
  <si>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</si>
  <si>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</si>
  <si>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</si>
  <si>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</si>
  <si>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</si>
  <si>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</si>
  <si>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</si>
  <si>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</si>
  <si>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</si>
  <si>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</si>
  <si>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</si>
  <si>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</si>
  <si>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</si>
  <si>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</si>
  <si>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</si>
  <si>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</si>
  <si>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</si>
  <si>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</si>
  <si>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</si>
  <si>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</si>
  <si>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</si>
  <si>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</si>
  <si>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</si>
  <si>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</si>
  <si>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</si>
  <si>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</si>
  <si>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</si>
  <si>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</si>
  <si>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</si>
  <si>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</si>
  <si>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</si>
  <si>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</si>
  <si>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</si>
  <si>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</si>
  <si>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</si>
  <si>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</si>
  <si>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</si>
  <si>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</si>
  <si>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</si>
  <si>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</si>
  <si>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</si>
  <si>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</si>
  <si>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</si>
  <si>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</si>
  <si>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</si>
  <si>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</si>
  <si>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</si>
  <si>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</si>
  <si>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</si>
  <si>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</si>
  <si>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</si>
  <si>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</si>
  <si>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</si>
  <si>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</si>
  <si>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</si>
  <si>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</si>
  <si>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</si>
  <si>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</si>
  <si>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</si>
  <si>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</si>
  <si>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</si>
  <si>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</si>
  <si>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</si>
  <si>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</si>
  <si>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</si>
  <si>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</si>
  <si>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</si>
  <si>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</si>
  <si>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</si>
  <si>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</si>
  <si>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</si>
  <si>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</si>
  <si>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</si>
  <si>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</si>
  <si>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</si>
  <si>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</si>
  <si>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</si>
  <si>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</si>
  <si>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</si>
  <si>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</si>
  <si>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</si>
  <si>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</si>
  <si>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</si>
  <si>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</si>
  <si>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</si>
  <si>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</si>
  <si>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</si>
  <si>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</si>
  <si>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</si>
  <si>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</si>
  <si>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</si>
  <si>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</si>
  <si>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</si>
  <si>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</si>
  <si>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</si>
  <si>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</si>
  <si>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</si>
  <si>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</si>
  <si>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</si>
  <si>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</si>
  <si>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</si>
  <si>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</si>
  <si>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</si>
  <si>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</si>
  <si>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</si>
  <si>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</si>
  <si>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</si>
  <si>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</si>
  <si>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</si>
  <si>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</si>
  <si>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</si>
  <si>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</si>
  <si>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</si>
  <si>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</si>
  <si>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</si>
  <si>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</si>
  <si>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</si>
  <si>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</si>
  <si>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</si>
  <si>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</si>
  <si>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</si>
  <si>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</si>
  <si>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</si>
  <si>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</si>
  <si>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</si>
  <si>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</si>
  <si>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</si>
  <si>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</si>
  <si>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</si>
  <si>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</si>
  <si>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</si>
  <si>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</si>
  <si>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</si>
  <si>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</si>
  <si>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</si>
  <si>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</si>
  <si>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</si>
  <si>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</si>
  <si>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</si>
  <si>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</si>
  <si>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</si>
  <si>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</si>
  <si>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</si>
  <si>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</si>
  <si>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</si>
  <si>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</si>
  <si>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</si>
  <si>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</si>
  <si>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</si>
  <si>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</si>
  <si>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</si>
  <si>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</si>
  <si>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</si>
  <si>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</si>
  <si>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</si>
  <si>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</si>
  <si>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</si>
  <si>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</si>
  <si>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</si>
  <si>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</si>
  <si>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</si>
  <si>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</si>
  <si>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</si>
  <si>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</si>
  <si>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</si>
  <si>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</si>
  <si>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</si>
  <si>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</si>
  <si>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</si>
  <si>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</si>
  <si>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</si>
  <si>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</si>
  <si>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</si>
  <si>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</si>
  <si>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</si>
  <si>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</si>
  <si>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</si>
  <si>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</si>
  <si>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</si>
  <si>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</si>
  <si>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</si>
  <si>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</si>
  <si>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</si>
  <si>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</si>
  <si>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</si>
  <si>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</si>
  <si>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</si>
  <si>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</si>
  <si>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</si>
  <si>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</si>
  <si>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</si>
  <si>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</si>
  <si>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</si>
  <si>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</si>
  <si>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</si>
  <si>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</si>
  <si>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</si>
  <si>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</si>
  <si>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</si>
  <si>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</si>
  <si>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</si>
  <si>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</si>
  <si>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</si>
  <si>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</si>
  <si>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</si>
  <si>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</si>
  <si>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</si>
  <si>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</si>
  <si>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</si>
  <si>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</si>
  <si>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</si>
  <si>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</si>
  <si>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</si>
  <si>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</si>
  <si>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</si>
  <si>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</si>
  <si>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</si>
  <si>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</si>
  <si>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</si>
  <si>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</si>
  <si>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</si>
  <si>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</si>
  <si>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</si>
  <si>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</si>
  <si>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</si>
  <si>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</si>
  <si>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</si>
  <si>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</si>
  <si>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</si>
  <si>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</si>
  <si>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</si>
  <si>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</si>
  <si>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</si>
  <si>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</si>
  <si>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</si>
  <si>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</si>
  <si>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</si>
  <si>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</si>
  <si>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</si>
  <si>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</si>
  <si>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</si>
  <si>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</si>
  <si>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</si>
  <si>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</si>
  <si>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</si>
  <si>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</si>
  <si>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</si>
  <si>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</si>
  <si>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</si>
  <si>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</si>
  <si>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</si>
  <si>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</si>
  <si>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</si>
  <si>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</si>
  <si>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</si>
  <si>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</si>
  <si>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</si>
  <si>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</si>
  <si>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</si>
  <si>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</si>
  <si>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</si>
  <si>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</si>
  <si>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</si>
  <si>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</si>
  <si>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</si>
  <si>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</si>
  <si>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</si>
  <si>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</si>
  <si>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</si>
  <si>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</si>
  <si>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</si>
  <si>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</si>
  <si>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</si>
  <si>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</si>
  <si>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</si>
  <si>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</si>
  <si>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</si>
  <si>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</si>
  <si>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</si>
  <si>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</si>
  <si>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</si>
  <si>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</si>
  <si>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</si>
  <si>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</si>
  <si>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</si>
  <si>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</si>
  <si>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</si>
  <si>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</si>
  <si>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</si>
  <si>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</si>
  <si>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</si>
  <si>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</si>
  <si>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</si>
  <si>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</si>
  <si>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</si>
  <si>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</si>
  <si>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</si>
  <si>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</si>
  <si>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</si>
  <si>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</si>
  <si>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</si>
  <si>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</si>
  <si>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</si>
  <si>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</si>
  <si>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</si>
  <si>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</si>
  <si>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</si>
  <si>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</si>
  <si>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</si>
  <si>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</si>
  <si>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</si>
  <si>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</si>
  <si>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</si>
  <si>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</si>
  <si>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</si>
  <si>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</si>
  <si>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</si>
  <si>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</si>
  <si>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</si>
  <si>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</si>
  <si>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</si>
  <si>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</si>
  <si>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</si>
  <si>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</si>
  <si>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</si>
  <si>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</si>
  <si>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</si>
  <si>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</si>
  <si>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</si>
  <si>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</si>
  <si>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</si>
  <si>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</si>
  <si>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</si>
  <si>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</si>
  <si>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</si>
  <si>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</si>
  <si>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</si>
  <si>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</si>
  <si>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</si>
  <si>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</si>
  <si>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</si>
  <si>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</si>
  <si>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</si>
  <si>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</si>
  <si>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</si>
  <si>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</si>
  <si>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</si>
  <si>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</si>
  <si>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</si>
  <si>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</si>
  <si>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</si>
  <si>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</si>
  <si>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</si>
  <si>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</si>
  <si>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</si>
  <si>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</si>
  <si>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</si>
  <si>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</si>
  <si>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</si>
  <si>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</si>
  <si>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</si>
  <si>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</si>
  <si>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</si>
  <si>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</si>
  <si>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</si>
  <si>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</si>
  <si>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</si>
  <si>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</si>
  <si>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</si>
  <si>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</si>
  <si>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</si>
  <si>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</si>
  <si>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</si>
  <si>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</si>
  <si>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</si>
  <si>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</si>
  <si>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</si>
  <si>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</si>
  <si>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</si>
  <si>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</si>
  <si>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</si>
  <si>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</si>
  <si>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</si>
  <si>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</si>
  <si>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</si>
  <si>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</si>
  <si>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</si>
  <si>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</si>
  <si>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</si>
  <si>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</si>
  <si>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</si>
  <si>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</si>
  <si>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</si>
  <si>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</si>
  <si>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</si>
  <si>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</si>
  <si>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</si>
  <si>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</si>
  <si>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</si>
  <si>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</si>
  <si>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</si>
  <si>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</si>
  <si>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</si>
  <si>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</si>
  <si>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</si>
  <si>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</si>
  <si>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</si>
  <si>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</si>
  <si>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</si>
  <si>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</si>
  <si>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</si>
  <si>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</si>
  <si>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</si>
  <si>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</si>
  <si>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</si>
  <si>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</si>
  <si>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</si>
  <si>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</si>
  <si>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</si>
  <si>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</si>
  <si>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</si>
  <si>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</si>
  <si>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</si>
  <si>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</si>
  <si>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</si>
  <si>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</si>
  <si>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</si>
  <si>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</si>
  <si>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</si>
  <si>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</si>
  <si>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</si>
  <si>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</si>
  <si>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</si>
  <si>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</si>
  <si>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</si>
  <si>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</si>
  <si>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</si>
  <si>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</si>
  <si>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</si>
  <si>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</si>
  <si>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</si>
  <si>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</si>
  <si>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</si>
  <si>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</si>
  <si>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</si>
  <si>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</si>
  <si>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</si>
  <si>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</si>
  <si>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</si>
  <si>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</si>
  <si>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</si>
  <si>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</si>
  <si>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</si>
  <si>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</si>
  <si>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</si>
  <si>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</si>
  <si>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</si>
  <si>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</si>
  <si>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</si>
  <si>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</si>
  <si>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</si>
  <si>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</si>
  <si>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</si>
  <si>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</si>
  <si>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</si>
  <si>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</si>
  <si>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</si>
  <si>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</si>
  <si>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</si>
  <si>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</si>
  <si>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</si>
  <si>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</si>
  <si>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</si>
  <si>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</si>
  <si>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</si>
  <si>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</si>
  <si>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</si>
  <si>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</si>
  <si>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</si>
  <si>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</si>
  <si>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</si>
  <si>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</si>
  <si>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</si>
  <si>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</si>
  <si>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</si>
  <si>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</si>
  <si>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</si>
  <si>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</si>
  <si>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</si>
  <si>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</si>
  <si>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</si>
  <si>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</si>
  <si>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</si>
  <si>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</si>
  <si>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</si>
  <si>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</si>
  <si>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</si>
  <si>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</si>
  <si>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</si>
  <si>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</si>
  <si>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</si>
  <si>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</si>
  <si>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</si>
  <si>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</si>
  <si>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</si>
  <si>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</si>
  <si>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</si>
  <si>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</si>
  <si>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</si>
  <si>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</si>
  <si>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</si>
  <si>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</si>
  <si>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</si>
  <si>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</si>
  <si>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</si>
  <si>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</si>
  <si>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</si>
  <si>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</si>
  <si>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</si>
  <si>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</si>
  <si>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</si>
  <si>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</si>
  <si>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</si>
  <si>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</si>
  <si>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</si>
  <si>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</si>
  <si>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</si>
  <si>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</si>
  <si>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</si>
  <si>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</si>
  <si>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</si>
  <si>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</si>
  <si>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</si>
  <si>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</si>
  <si>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</si>
  <si>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</si>
  <si>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</si>
  <si>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</si>
  <si>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</si>
  <si>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</si>
  <si>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</si>
  <si>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</si>
  <si>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</si>
  <si>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</si>
  <si>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</si>
  <si>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</si>
  <si>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</si>
  <si>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</si>
  <si>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</si>
  <si>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</si>
  <si>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</si>
  <si>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</si>
  <si>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</si>
  <si>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</si>
  <si>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</si>
  <si>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</si>
  <si>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</si>
  <si>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</si>
  <si>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</si>
  <si>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</si>
  <si>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</si>
  <si>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</si>
  <si>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</si>
  <si>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</si>
  <si>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</si>
  <si>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</si>
  <si>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</si>
  <si>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</si>
  <si>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</si>
  <si>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</si>
  <si>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</si>
  <si>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</si>
  <si>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</si>
  <si>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</si>
  <si>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</si>
  <si>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</si>
  <si>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</si>
  <si>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</si>
  <si>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</si>
  <si>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</si>
  <si>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</si>
  <si>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</si>
  <si>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</si>
  <si>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</si>
  <si>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</si>
  <si>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</si>
  <si>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</si>
  <si>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</si>
  <si>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</si>
  <si>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</si>
  <si>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</si>
  <si>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</si>
  <si>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</si>
  <si>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</si>
  <si>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</si>
  <si>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</si>
  <si>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</si>
  <si>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</si>
  <si>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</si>
  <si>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</si>
  <si>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</si>
  <si>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</si>
  <si>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</si>
  <si>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</si>
  <si>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</si>
  <si>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</si>
  <si>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</si>
  <si>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</si>
  <si>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</si>
  <si>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</si>
  <si>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</si>
  <si>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</si>
  <si>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</si>
  <si>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</si>
  <si>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</si>
  <si>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</si>
  <si>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</si>
  <si>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</si>
  <si>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</si>
  <si>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</si>
  <si>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</si>
  <si>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</si>
  <si>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</si>
  <si>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</si>
  <si>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</si>
  <si>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</si>
  <si>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</si>
  <si>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</si>
  <si>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</si>
  <si>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</si>
  <si>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</si>
  <si>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</si>
  <si>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</si>
  <si>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</si>
  <si>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</si>
  <si>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</si>
  <si>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</si>
  <si>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</si>
  <si>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</si>
  <si>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</si>
  <si>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</si>
  <si>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</si>
  <si>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</si>
  <si>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</si>
  <si>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</si>
  <si>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</si>
  <si>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</si>
  <si>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</si>
  <si>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</si>
  <si>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</si>
  <si>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</si>
  <si>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</si>
  <si>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</si>
  <si>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</si>
  <si>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</si>
  <si>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</si>
  <si>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</si>
  <si>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</si>
  <si>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</si>
  <si>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</si>
  <si>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</si>
  <si>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</si>
  <si>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</si>
  <si>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</si>
  <si>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</si>
  <si>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</si>
  <si>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</si>
  <si>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</si>
  <si>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</si>
  <si>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</si>
  <si>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</si>
  <si>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</si>
  <si>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</si>
  <si>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</si>
  <si>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</si>
  <si>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</si>
  <si>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</si>
  <si>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</si>
  <si>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</si>
  <si>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</si>
  <si>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</si>
  <si>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</si>
  <si>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</si>
  <si>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</si>
  <si>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</si>
  <si>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</si>
  <si>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</si>
  <si>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</si>
  <si>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</si>
  <si>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</si>
  <si>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</si>
  <si>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</si>
  <si>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</si>
  <si>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</si>
  <si>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</si>
  <si>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</si>
  <si>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</si>
  <si>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</si>
  <si>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</si>
  <si>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</si>
  <si>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</si>
  <si>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</si>
  <si>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</si>
  <si>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</si>
  <si>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</si>
  <si>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</si>
  <si>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</si>
  <si>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</si>
  <si>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</si>
  <si>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</si>
  <si>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</si>
  <si>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</si>
  <si>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</si>
  <si>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</si>
  <si>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</si>
  <si>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</si>
  <si>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</si>
  <si>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</si>
  <si>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</si>
  <si>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</si>
  <si>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</si>
  <si>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</si>
  <si>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</si>
  <si>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</si>
  <si>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</si>
  <si>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</si>
  <si>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</si>
  <si>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</si>
  <si>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</si>
  <si>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</si>
  <si>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</si>
  <si>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</si>
  <si>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</si>
  <si>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</si>
  <si>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</si>
  <si>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</si>
  <si>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</si>
  <si>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</si>
  <si>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</si>
  <si>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</si>
  <si>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</si>
  <si>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</si>
  <si>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</si>
  <si>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</si>
  <si>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</si>
  <si>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</si>
  <si>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</si>
  <si>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</si>
  <si>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</si>
  <si>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</si>
  <si>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</si>
  <si>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</si>
  <si>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</si>
  <si>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</si>
  <si>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</si>
  <si>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</si>
  <si>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</si>
  <si>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</si>
  <si>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</si>
  <si>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</si>
  <si>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</si>
  <si>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</si>
  <si>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</si>
  <si>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</si>
  <si>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</si>
  <si>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</si>
  <si>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</si>
  <si>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</si>
  <si>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</si>
  <si>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</si>
  <si>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</si>
  <si>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</si>
  <si>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</si>
  <si>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</si>
  <si>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</si>
  <si>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</si>
  <si>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</si>
  <si>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</si>
  <si>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</si>
  <si>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</si>
  <si>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</si>
  <si>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</si>
  <si>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</si>
  <si>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</si>
  <si>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</si>
  <si>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</si>
  <si>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</si>
  <si>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</si>
  <si>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</si>
  <si>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</si>
  <si>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</si>
  <si>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</si>
  <si>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</si>
  <si>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</si>
  <si>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</si>
  <si>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</si>
  <si>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</si>
  <si>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</si>
  <si>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</si>
  <si>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</si>
  <si>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</si>
  <si>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</si>
  <si>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</si>
  <si>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</si>
  <si>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</si>
  <si>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</si>
  <si>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</si>
  <si>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</si>
  <si>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</si>
  <si>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</si>
  <si>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</si>
  <si>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</si>
  <si>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</si>
  <si>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</si>
  <si>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</si>
  <si>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</si>
  <si>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</si>
  <si>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</si>
  <si>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</si>
  <si>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</si>
  <si>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</si>
  <si>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</si>
  <si>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</si>
  <si>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</si>
  <si>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</si>
  <si>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</si>
  <si>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</si>
  <si>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</si>
  <si>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</si>
  <si>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</si>
  <si>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</si>
  <si>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</si>
  <si>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</si>
  <si>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</si>
  <si>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</si>
  <si>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</si>
  <si>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</si>
  <si>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</si>
  <si>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</si>
  <si>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</si>
  <si>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</si>
  <si>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</si>
  <si>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</si>
  <si>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</si>
  <si>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</si>
  <si>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</si>
  <si>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</si>
  <si>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</si>
  <si>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</si>
  <si>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</si>
  <si>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</si>
  <si>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</si>
  <si>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</si>
  <si>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</si>
  <si>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</si>
  <si>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</si>
  <si>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</si>
  <si>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</si>
  <si>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</si>
  <si>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</si>
  <si>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</si>
  <si>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</si>
  <si>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</si>
  <si>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</si>
  <si>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</si>
  <si>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</si>
  <si>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</si>
  <si>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</si>
  <si>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</si>
  <si>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</si>
  <si>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</si>
  <si>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</si>
  <si>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</si>
  <si>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</si>
  <si>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</si>
  <si>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</si>
  <si>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</si>
  <si>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</si>
  <si>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</si>
  <si>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</si>
  <si>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</si>
  <si>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</si>
  <si>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</si>
  <si>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</si>
  <si>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</si>
  <si>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</si>
  <si>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</si>
  <si>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</si>
  <si>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</si>
  <si>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</si>
  <si>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</si>
  <si>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</si>
  <si>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</si>
  <si>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</si>
  <si>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</si>
  <si>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</si>
  <si>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</si>
  <si>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</si>
  <si>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</si>
  <si>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</si>
  <si>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</si>
  <si>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</si>
  <si>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</si>
  <si>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</si>
  <si>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</si>
  <si>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</si>
  <si>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</si>
  <si>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</si>
  <si>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</si>
  <si>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</si>
  <si>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</si>
  <si>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</si>
  <si>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</si>
  <si>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</si>
  <si>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</si>
  <si>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</si>
  <si>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</si>
  <si>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</si>
  <si>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</si>
  <si>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</si>
  <si>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</si>
  <si>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</si>
  <si>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</si>
  <si>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</si>
  <si>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</si>
  <si>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</si>
  <si>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</si>
  <si>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</si>
  <si>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</si>
  <si>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</si>
  <si>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</si>
  <si>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</si>
  <si>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</si>
  <si>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</si>
  <si>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</si>
  <si>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</si>
  <si>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</si>
  <si>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</si>
  <si>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</si>
  <si>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</si>
  <si>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</si>
  <si>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</si>
  <si>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</si>
  <si>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</si>
  <si>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</si>
  <si>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</si>
  <si>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</si>
  <si>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</si>
  <si>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</si>
  <si>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</si>
  <si>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</si>
  <si>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</si>
  <si>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</si>
  <si>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</si>
  <si>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</si>
  <si>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</si>
  <si>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</si>
  <si>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</si>
  <si>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</si>
  <si>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</si>
  <si>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</si>
  <si>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</si>
  <si>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</si>
  <si>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</si>
  <si>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</si>
  <si>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</si>
  <si>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</si>
  <si>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</si>
  <si>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</si>
  <si>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</si>
  <si>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</si>
  <si>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</si>
  <si>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</si>
  <si>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</si>
  <si>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</si>
  <si>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</si>
  <si>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</si>
  <si>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</si>
  <si>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</si>
  <si>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</si>
  <si>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</si>
  <si>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</si>
  <si>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</si>
  <si>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</si>
  <si>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</si>
  <si>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</si>
  <si>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</si>
  <si>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</si>
  <si>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</si>
  <si>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</si>
  <si>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</si>
  <si>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</si>
  <si>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</si>
  <si>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</si>
  <si>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</si>
  <si>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</si>
  <si>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</si>
  <si>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</si>
  <si>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</si>
  <si>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</si>
  <si>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</si>
  <si>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</si>
  <si>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</si>
  <si>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</si>
  <si>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</si>
  <si>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</si>
  <si>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</si>
  <si>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</si>
  <si>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</si>
  <si>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</si>
  <si>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</si>
  <si>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</si>
  <si>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</si>
  <si>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</si>
  <si>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</si>
  <si>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</si>
  <si>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</si>
  <si>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</si>
  <si>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</si>
  <si>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</si>
  <si>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</si>
  <si>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</si>
  <si>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</si>
  <si>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</si>
  <si>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</si>
  <si>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</si>
  <si>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</si>
  <si>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</si>
  <si>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</si>
  <si>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</si>
  <si>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</si>
  <si>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</si>
  <si>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</si>
  <si>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</si>
  <si>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</si>
  <si>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</si>
  <si>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</si>
  <si>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</si>
  <si>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</si>
  <si>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</si>
  <si>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</si>
  <si>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</si>
  <si>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</si>
  <si>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</si>
  <si>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</si>
  <si>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</si>
  <si>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>TRMS</t>
  </si>
  <si>
    <t>Solda no AMV SUL</t>
  </si>
  <si>
    <t>Descarga de barra curta e dormentes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</si>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</sst>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zoomScaleNormal="100" workbookViewId="0">
      <pane xSplit="6" topLeftCell="J1" activePane="topRight" state="frozen"/>
      <selection pane="topRight" activeCell="L74" sqref="L7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8.3333333333333329E-2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/>
      <c r="AT71" s="32"/>
      <c r="AU71" s="32"/>
      <c r="AV71" s="32"/>
      <c r="AW71" s="32"/>
      <c r="AX71" s="32"/>
      <c r="AY71" s="184">
        <f>IF(D71="","*",IFERROR(IF(ISODD(COUNT(AS71:AX74)),"ERRO",SUM((AT71-AS71),(AV71-AU71),(AX71-AW71))),"ERRO"))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 t="s">
        <v>1424</v>
      </c>
      <c r="BK71" s="14" t="s">
        <v>1424</v>
      </c>
      <c r="BL71" s="13"/>
      <c r="BM71" s="12"/>
      <c r="BN71" s="12"/>
      <c r="BO71" s="130"/>
      <c r="BP71" s="14"/>
      <c r="BQ71" s="10" t="str">
        <f t="shared" si="8"/>
        <v>Produção e Intervalo</v>
      </c>
      <c r="BR71" s="15">
        <f t="shared" si="9"/>
        <v>0</v>
      </c>
      <c r="BS71" s="15">
        <f t="shared" si="10"/>
        <v>0</v>
      </c>
      <c r="BT71" s="157" t="str">
        <f t="shared" si="11"/>
        <v/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1425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1426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>
      <c r="A76" s="44" t="str">
        <f t="shared" si="7"/>
        <v>A6046062</v>
      </c>
      <c r="B76" s="133">
        <v>46062</v>
      </c>
      <c r="C76" s="7">
        <f>IF(BS_CONTROLE[[#This Row],[DATA]]="","",WEEKNUM(BS_CONTROLE[[#This Row],[DATA]]))</f>
        <v>7</v>
      </c>
      <c r="D76" s="45" t="s">
        <v>106</v>
      </c>
      <c r="E76" s="185">
        <v>93</v>
      </c>
      <c r="F76" s="134" t="s">
        <v>32</v>
      </c>
      <c r="G76" s="8" t="str">
        <f>IF(D76="","*",VLOOKUP(F76,BS_ATIVIDADE[#All],3,FALSE))</f>
        <v>DETECÇÃO</v>
      </c>
      <c r="H76" s="135" t="s">
        <v>478</v>
      </c>
      <c r="I76" s="135" t="s">
        <v>417</v>
      </c>
      <c r="J76" s="151">
        <v>74</v>
      </c>
      <c r="K76" s="151">
        <v>291</v>
      </c>
      <c r="L76" s="71">
        <v>109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35">
        <v>0.33333333333333331</v>
      </c>
      <c r="P76" s="135">
        <v>4.1666666666666664E-2</v>
      </c>
      <c r="Q76" s="71">
        <v>180</v>
      </c>
      <c r="R76" s="9" t="str">
        <f>IFERROR(_xlfn.XLOOKUP(F76, BS_ATIVIDADE[ATIVIDADE],BS_ATIVIDADE[UNIDADE] ), "*")</f>
        <v>KM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1294</v>
      </c>
      <c r="W76" s="135" t="s">
        <v>1363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DETECÇÃO - RONDA 7 DIAS</v>
      </c>
      <c r="AJ76" s="8" t="str">
        <f>IF(D76="","*",VLOOKUP(AI76,BS_ATIVIDADE[#Data],3,FALSE))</f>
        <v>DETECÇÃO</v>
      </c>
      <c r="AK76" s="175" t="str">
        <f>IF(BS_CONTROLE[[#This Row],[Local - Partida]]=0, "-", BS_CONTROLE[[#This Row],[Local - Partida]])</f>
        <v>TCS291</v>
      </c>
      <c r="AL76" s="175" t="str">
        <f>IF(BS_CONTROLE[[#This Row],[Local - Encerramento]]=0, "-", BS_CONTROLE[[#This Row],[Local - Encerramento]])</f>
        <v>TIN1</v>
      </c>
      <c r="AM76" s="175" t="str">
        <f>IF(BS_CONTROLE[[#This Row],[Entre - Estações]]=0, "-", BS_CONTROLE[[#This Row],[Entre - Estações]])</f>
        <v>TCS-TRC</v>
      </c>
      <c r="AN76" s="175" t="str">
        <f>IF(BS_CONTROLE[[#This Row],[SB]]=0, "-", BS_CONTROLE[[#This Row],[SB]])</f>
        <v>291TRC1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291</v>
      </c>
      <c r="AQ76" s="177">
        <f>IF(BS_CONTROLE[[#This Row],[KM - Fim]]=0, "-", BS_CONTROLE[[#This Row],[KM - Fim]])</f>
        <v>109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KM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Herbert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>
      <c r="A77" s="44" t="str">
        <f t="shared" si="7"/>
        <v>MARCOS (TF-520)46062</v>
      </c>
      <c r="B77" s="133">
        <v>46062</v>
      </c>
      <c r="C77" s="7">
        <f>IF(BS_CONTROLE[[#This Row],[DATA]]="","",WEEKNUM(BS_CONTROLE[[#This Row],[DATA]]))</f>
        <v>7</v>
      </c>
      <c r="D77" s="45" t="s">
        <v>334</v>
      </c>
      <c r="E77" s="185">
        <v>94</v>
      </c>
      <c r="F77" s="134" t="s">
        <v>193</v>
      </c>
      <c r="G77" s="8" t="str">
        <f>IF(D77="","*",VLOOKUP(F77,BS_ATIVIDADE[#All],3,FALSE))</f>
        <v>SOLDA</v>
      </c>
      <c r="H77" s="149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7" s="135" t="s">
        <v>11</v>
      </c>
      <c r="J77" s="151">
        <v>74</v>
      </c>
      <c r="K77" s="151">
        <v>280.5</v>
      </c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7" s="135">
        <v>0.375</v>
      </c>
      <c r="P77" s="135">
        <v>8.3333333333333329E-2</v>
      </c>
      <c r="Q77" s="71">
        <v>1</v>
      </c>
      <c r="R77" s="9" t="str">
        <f>IFERROR(_xlfn.XLOOKUP(F77, BS_ATIVIDADE[ATIVIDADE],BS_ATIVIDADE[UNIDADE] ), "*")</f>
        <v>Nº DE SOLDA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BASE_MAPA!$B$2:$B$420, BASE_MAPA!$G$2:$G$420), "ERRO")</f>
        <v>MARCO INICIAL - ALTO ARAGUAIA</v>
      </c>
      <c r="V77" s="143" t="s">
        <v>1324</v>
      </c>
      <c r="W77" s="135" t="s">
        <v>1314</v>
      </c>
      <c r="X77" s="152" t="s">
        <v>1004</v>
      </c>
      <c r="Y77" s="129"/>
      <c r="Z77" s="129"/>
      <c r="AA77" s="71" t="s">
        <v>11</v>
      </c>
      <c r="AB77" s="59" t="s">
        <v>11</v>
      </c>
      <c r="AC77" s="59" t="s">
        <v>11</v>
      </c>
      <c r="AD77" s="135" t="s">
        <v>11</v>
      </c>
      <c r="AE77" s="71" t="s">
        <v>11</v>
      </c>
      <c r="AF77" s="71" t="s">
        <v>11</v>
      </c>
      <c r="AG77" s="71" t="s">
        <v>11</v>
      </c>
      <c r="AH77" s="42"/>
      <c r="AI77" s="119" t="str">
        <f>IF(BS_CONTROLE[[#This Row],[Atividade]]=0, "-", BS_CONTROLE[[#This Row],[Atividade]])</f>
        <v>PDM - SOLDA</v>
      </c>
      <c r="AJ77" s="8" t="str">
        <f>IF(D77="","*",VLOOKUP(AI77,BS_ATIVIDADE[#Data],3,FALSE))</f>
        <v>SOLDA</v>
      </c>
      <c r="AK77" s="175" t="str">
        <f>IF(BS_CONTROLE[[#This Row],[Local - Partida]]=0, "-", BS_CONTROLE[[#This Row],[Local - Partida]])</f>
        <v>277TCS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TJA-TCS</v>
      </c>
      <c r="AN77" s="175" t="str">
        <f>IF(BS_CONTROLE[[#This Row],[SB]]=0, "-", BS_CONTROLE[[#This Row],[SB]])</f>
        <v>277TCS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280.5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IF(D77="","*",IFERROR(IF(ISODD(COUNT(AS77:AX79)),"ERRO",SUM((AT77-AS77),(AV77-AU77),(AX77-AW77))),"ERRO"))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Nº DE SOLDA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Marcos Euzebio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157" t="str">
        <f t="shared" si="11"/>
        <v/>
      </c>
    </row>
    <row r="78" spans="1:72">
      <c r="A78" s="44" t="str">
        <f t="shared" si="7"/>
        <v>W5046062</v>
      </c>
      <c r="B78" s="133">
        <v>46062</v>
      </c>
      <c r="C78" s="7">
        <f>IF(BS_CONTROLE[[#This Row],[DATA]]="","",WEEKNUM(BS_CONTROLE[[#This Row],[DATA]]))</f>
        <v>7</v>
      </c>
      <c r="D78" s="45" t="s">
        <v>240</v>
      </c>
      <c r="E78" s="185">
        <v>95</v>
      </c>
      <c r="F78" s="134" t="s">
        <v>127</v>
      </c>
      <c r="G78" s="8" t="str">
        <f>IF(D78="","*",VLOOKUP(F78,BS_ATIVIDADE[#All],3,FALSE))</f>
        <v>MODERNIZAÇÃO</v>
      </c>
      <c r="H78" s="135" t="s">
        <v>474</v>
      </c>
      <c r="I78" s="135" t="s">
        <v>474</v>
      </c>
      <c r="J78" s="151">
        <v>74</v>
      </c>
      <c r="K78" s="151">
        <v>260</v>
      </c>
      <c r="L78" s="71">
        <v>210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8" s="135">
        <v>0.45833333333333331</v>
      </c>
      <c r="P78" s="135">
        <v>8.3333333333333329E-2</v>
      </c>
      <c r="Q78" s="71">
        <v>4</v>
      </c>
      <c r="R78" s="9" t="str">
        <f>IFERROR(_xlfn.XLOOKUP(F78, BS_ATIVIDADE[ATIVIDADE],BS_ATIVIDADE[UNIDADE] ), "*")</f>
        <v>Nº DE BARRAS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1357</v>
      </c>
      <c r="W78" s="135" t="s">
        <v>1427</v>
      </c>
      <c r="X78" s="152" t="s">
        <v>1004</v>
      </c>
      <c r="Y78" s="129"/>
      <c r="Z78" s="129"/>
      <c r="AA78" s="71" t="s">
        <v>1358</v>
      </c>
      <c r="AB78" s="59" t="s">
        <v>996</v>
      </c>
      <c r="AC78" s="59"/>
      <c r="AD78" s="135">
        <v>0.29166666666666669</v>
      </c>
      <c r="AE78" s="71">
        <v>7671</v>
      </c>
      <c r="AF78" s="71">
        <v>9322</v>
      </c>
      <c r="AG78" s="71"/>
      <c r="AH78" s="42"/>
      <c r="AI78" s="119" t="str">
        <f>IF(BS_CONTROLE[[#This Row],[Atividade]]=0, "-", BS_CONTROLE[[#This Row],[Atividade]])</f>
        <v>MODERNIZAÇÃO - DESCARGA - TRILHO</v>
      </c>
      <c r="AJ78" s="8" t="str">
        <f>IF(D78="","*",VLOOKUP(AI78,BS_ATIVIDADE[#Data],3,FALSE))</f>
        <v>MODERNIZAÇÃO</v>
      </c>
      <c r="AK78" s="175" t="str">
        <f>IF(BS_CONTROLE[[#This Row],[Local - Partida]]=0, "-", BS_CONTROLE[[#This Row],[Local - Partida]])</f>
        <v>TCS2</v>
      </c>
      <c r="AL78" s="175" t="str">
        <f>IF(BS_CONTROLE[[#This Row],[Local - Encerramento]]=0, "-", BS_CONTROLE[[#This Row],[Local - Encerramento]])</f>
        <v>TCS2</v>
      </c>
      <c r="AM78" s="175" t="str">
        <f>IF(BS_CONTROLE[[#This Row],[Entre - Estações]]=0, "-", BS_CONTROLE[[#This Row],[Entre - Estações]])</f>
        <v>TVI-TJA</v>
      </c>
      <c r="AN78" s="175" t="str">
        <f>IF(BS_CONTROLE[[#This Row],[SB]]=0, "-", BS_CONTROLE[[#This Row],[SB]])</f>
        <v>251TJA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260</v>
      </c>
      <c r="AQ78" s="177">
        <f>IF(BS_CONTROLE[[#This Row],[KM - Fim]]=0, "-", BS_CONTROLE[[#This Row],[KM - Fim]])</f>
        <v>210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BARRAS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Augusto/ Efraim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96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">
        <v>120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">
        <v>37</v>
      </c>
      <c r="S80" s="180" t="s">
        <v>369</v>
      </c>
      <c r="T80" s="180" t="s">
        <v>373</v>
      </c>
      <c r="U80" s="199" t="s">
        <v>372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/>
      <c r="AS80" s="32"/>
      <c r="AT80" s="32"/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98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99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100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101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102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103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104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105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106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107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108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109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110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111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112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113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114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115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116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117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118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119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120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121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122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123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124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125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126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127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87" operator="equal">
      <formula>"ERRO"</formula>
    </cfRule>
  </conditionalFormatting>
  <conditionalFormatting sqref="X4 Y1:Z5 Y8:Z778">
    <cfRule type="cellIs" dxfId="123" priority="18476" operator="equal">
      <formula>"OPORTUNIDADE"</formula>
    </cfRule>
  </conditionalFormatting>
  <conditionalFormatting sqref="AZ6:AZ778">
    <cfRule type="expression" dxfId="122" priority="18471">
      <formula>$BU6=1</formula>
    </cfRule>
  </conditionalFormatting>
  <conditionalFormatting sqref="BQ6:BQ778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8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8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1:Y1048576">
    <cfRule type="cellIs" dxfId="111" priority="18293" operator="equal">
      <formula>"OPORTUNIDADE"</formula>
    </cfRule>
  </conditionalFormatting>
  <conditionalFormatting sqref="Y1047841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J6:BJ778 BK47:BK48 BK56 BK58:BK59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0 BK72:BK778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741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2743">
      <iconSet showValue="0">
        <cfvo type="percent" val="0"/>
        <cfvo type="num" val="1"/>
        <cfvo type="num" val="1" gte="0"/>
      </iconSet>
    </cfRule>
    <cfRule type="iconSet" priority="22744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7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1428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1429</v>
      </c>
      <c r="E3" s="186" t="s">
        <v>1430</v>
      </c>
      <c r="F3" s="186" t="s">
        <v>1431</v>
      </c>
      <c r="G3" s="186" t="s">
        <v>1432</v>
      </c>
      <c r="H3" s="186" t="s">
        <v>1433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1434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1435</v>
      </c>
      <c r="D12" s="187">
        <v>9049</v>
      </c>
      <c r="E12" s="188">
        <v>46044</v>
      </c>
      <c r="F12" s="190" t="s">
        <v>1436</v>
      </c>
      <c r="G12" s="187" t="s">
        <v>1437</v>
      </c>
      <c r="H12" s="187"/>
    </row>
    <row r="13" spans="3:8">
      <c r="C13" s="187" t="s">
        <v>1435</v>
      </c>
      <c r="D13" s="187">
        <v>9044</v>
      </c>
      <c r="E13" s="188">
        <v>46044</v>
      </c>
      <c r="F13" s="190" t="s">
        <v>1438</v>
      </c>
      <c r="G13" s="187" t="s">
        <v>1439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abSelected="1" workbookViewId="0"/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1440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1441</v>
      </c>
      <c r="B2" s="91" t="s">
        <v>1442</v>
      </c>
      <c r="C2" s="91" t="s">
        <v>7</v>
      </c>
      <c r="D2" s="92" t="s">
        <v>1210</v>
      </c>
      <c r="E2" s="92" t="s">
        <v>365</v>
      </c>
      <c r="F2" s="92" t="s">
        <v>1443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1444</v>
      </c>
      <c r="T2" s="94" t="s">
        <v>1213</v>
      </c>
      <c r="U2" s="90">
        <f ca="1">TODAY()-1</f>
        <v>46060</v>
      </c>
      <c r="V2" s="90">
        <f ca="1">U2-1</f>
        <v>46059</v>
      </c>
      <c r="W2" s="90">
        <f ca="1">V2-1</f>
        <v>46058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>
        <f ca="1">_xlfn.XLOOKUP(G3&amp;$V$2,BS_CONTROLE[CHAVE],BS_CONTROLE[Quantidade_11],"-")</f>
        <v>0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1</v>
      </c>
      <c r="W9" s="98">
        <f ca="1">_xlfn.XLOOKUP(G9&amp;$W$2,BS_CONTROLE[CHAVE],BS_CONTROLE[Quantidade_11],"-")</f>
        <v>2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>
        <f ca="1">_xlfn.XLOOKUP(G11&amp;$W$2,BS_CONTROLE[CHAVE],BS_CONTROLE[Quantidade_11],"-")</f>
        <v>1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</v>
      </c>
      <c r="W17" s="98">
        <f ca="1">_xlfn.XLOOKUP(G17&amp;$W$2,BS_CONTROLE[CHAVE],BS_CONTROLE[Quantidade_11],"-")</f>
        <v>2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1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108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>
        <f ca="1">_xlfn.XLOOKUP(G22&amp;$V$2,BS_CONTROLE[CHAVE],BS_CONTROLE[Quantidade_11],"-")</f>
        <v>1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>
        <f ca="1">_xlfn.XLOOKUP(G28&amp;$V$2,BS_CONTROLE[CHAVE],BS_CONTROLE[Quantidade_11],"-")</f>
        <v>0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2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>
        <f ca="1">_xlfn.XLOOKUP(G30&amp;$W$2,BS_CONTROLE[CHAVE],BS_CONTROLE[Quantidade_11],"-")</f>
        <v>1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>
        <f ca="1">_xlfn.XLOOKUP(G33&amp;$V$2,BS_CONTROLE[CHAVE],BS_CONTROLE[Quantidade_11],"-")</f>
        <v>108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>
        <f ca="1">_xlfn.XLOOKUP(G34&amp;$V$2,BS_CONTROLE[CHAVE],BS_CONTROLE[Quantidade_11],"-")</f>
        <v>80</v>
      </c>
      <c r="W34" s="98">
        <f ca="1">_xlfn.XLOOKUP(G34&amp;$W$2,BS_CONTROLE[CHAVE],BS_CONTROLE[Quantidade_11],"-")</f>
        <v>200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>
        <f ca="1">_xlfn.XLOOKUP(G41&amp;$V$2,BS_CONTROLE[CHAVE],BS_CONTROLE[Quantidade_11],"-")</f>
        <v>1</v>
      </c>
      <c r="W41" s="98">
        <f ca="1">_xlfn.XLOOKUP(G41&amp;$W$2,BS_CONTROLE[CHAVE],BS_CONTROLE[Quantidade_11],"-")</f>
        <v>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0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1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108</v>
      </c>
      <c r="W46" s="98">
        <f ca="1">_xlfn.XLOOKUP(G46&amp;$W$2,BS_CONTROLE[CHAVE],BS_CONTROLE[Quantidade_11],"-")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>
        <f ca="1">_xlfn.XLOOKUP(G47&amp;$V$2,BS_CONTROLE[CHAVE],BS_CONTROLE[Quantidade_11],"-")</f>
        <v>80</v>
      </c>
      <c r="W47" s="98">
        <f ca="1">_xlfn.XLOOKUP(G47&amp;$W$2,BS_CONTROLE[CHAVE],BS_CONTROLE[Quantidade_11],"-")</f>
        <v>200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1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1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80</v>
      </c>
      <c r="W56" s="98">
        <f ca="1">_xlfn.XLOOKUP(G56&amp;$W$2,BS_CONTROLE[CHAVE],BS_CONTROLE[Quantidade_11],"-")</f>
        <v>200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>
        <f ca="1">_xlfn.XLOOKUP(G58&amp;$V$2,BS_CONTROLE[CHAVE],BS_CONTROLE[Quantidade_11],"-")</f>
        <v>108</v>
      </c>
      <c r="W58" s="98">
        <f ca="1">_xlfn.XLOOKUP(G58&amp;$W$2,BS_CONTROLE[CHAVE],BS_CONTROLE[Quantidade_11],"-")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1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1</v>
      </c>
      <c r="W63" s="98">
        <f ca="1">_xlfn.XLOOKUP(G63&amp;$W$2,BS_CONTROLE[CHAVE],BS_CONTROLE[Quantidade_11],"-")</f>
        <v>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885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8.3333333333333329E-2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885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>
        <f ca="1">_xlfn.XLOOKUP(G71&amp;$V$2,BS_CONTROLE[CHAVE],BS_CONTROLE[Quantidade_11],"-")</f>
        <v>0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A60</v>
      </c>
      <c r="H73" s="96" t="str">
        <f>IF(FN_MC!F76="","*",FN_MC!F76)</f>
        <v>DETECÇÃO - RONDA 7 DIAS</v>
      </c>
      <c r="I73" s="96" t="str">
        <f>IF(FN_MC!H76="","*",FN_MC!H76)</f>
        <v>TCS291</v>
      </c>
      <c r="J73" s="96" t="str">
        <f>IF(FN_MC!I76="","*",FN_MC!I76)</f>
        <v>TIN1</v>
      </c>
      <c r="K73" s="96" t="str">
        <f>IF(FN_MC!M76="","*",FN_MC!M76)</f>
        <v>TCS-TRC</v>
      </c>
      <c r="L73" s="196" t="str">
        <f>IF(FN_MC!N76="","*",FN_MC!N76)</f>
        <v>291TRC1</v>
      </c>
      <c r="M73" s="97">
        <f>IF(FN_MC!J76="","*",FN_MC!J76)</f>
        <v>74</v>
      </c>
      <c r="N73" s="183">
        <f>IF(FN_MC!K76="","*",FN_MC!K76)</f>
        <v>291</v>
      </c>
      <c r="O73" s="183">
        <f>IF(FN_MC!L76="","*",FN_MC!L76)</f>
        <v>109</v>
      </c>
      <c r="P73" s="107">
        <f>IF(FN_MC!O76="","*",FN_MC!O76)</f>
        <v>0.33333333333333331</v>
      </c>
      <c r="Q73" s="107">
        <f>IF(FN_MC!P76="","*",FN_MC!P76)</f>
        <v>4.1666666666666664E-2</v>
      </c>
      <c r="R73" s="96" t="str">
        <f>IF(FN_MC!Q76="","*",CONCATENATE(FN_MC!Q76," ",FN_MC!R76))</f>
        <v>180 KM</v>
      </c>
      <c r="S73" s="96" t="str">
        <f>IF(FN_MC!V76="","*",FN_MC!V76)</f>
        <v>Herbert</v>
      </c>
      <c r="T73" s="96" t="str">
        <f>IF(FN_MC!W76="","*",FN_MC!W76)</f>
        <v>Ronda 7 dias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80</v>
      </c>
      <c r="W73" s="98">
        <f ca="1">_xlfn.XLOOKUP(G73&amp;$W$2,BS_CONTROLE[CHAVE],BS_CONTROLE[Quantidade_11],"-")</f>
        <v>200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46062</v>
      </c>
      <c r="G74" s="96" t="str">
        <f>IF(FN_MC!D77="","*",FN_MC!D77)</f>
        <v>MARCOS (TF-520)</v>
      </c>
      <c r="H74" s="96" t="str">
        <f>IF(FN_MC!F77="","*",FN_MC!F77)</f>
        <v>PDM - SOLDA</v>
      </c>
      <c r="I74" s="96" t="str">
        <f>IF(FN_MC!H77="","*",FN_MC!H77)</f>
        <v>277TCS</v>
      </c>
      <c r="J74" s="96" t="str">
        <f>IF(FN_MC!I77="","*",FN_MC!I77)</f>
        <v>-</v>
      </c>
      <c r="K74" s="96" t="str">
        <f>IF(FN_MC!M77="","*",FN_MC!M77)</f>
        <v>TJA-TCS</v>
      </c>
      <c r="L74" s="196" t="str">
        <f>IF(FN_MC!N77="","*",FN_MC!N77)</f>
        <v>277TCS</v>
      </c>
      <c r="M74" s="97">
        <f>IF(FN_MC!J77="","*",FN_MC!J77)</f>
        <v>74</v>
      </c>
      <c r="N74" s="183">
        <f>IF(FN_MC!K77="","*",FN_MC!K77)</f>
        <v>280.5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8.3333333333333329E-2</v>
      </c>
      <c r="R74" s="96" t="str">
        <f>IF(FN_MC!Q77="","*",CONCATENATE(FN_MC!Q77," ",FN_MC!R77))</f>
        <v>1 Nº DE SOLDA</v>
      </c>
      <c r="S74" s="96" t="str">
        <f>IF(FN_MC!V77="","*",FN_MC!V77)</f>
        <v>Marcos Euzebio</v>
      </c>
      <c r="T74" s="96" t="str">
        <f>IF(FN_MC!W77="","*",FN_MC!W77)</f>
        <v xml:space="preserve">Execução de solda - Condicionado a temperatura </v>
      </c>
      <c r="U74" s="98">
        <f ca="1">_xlfn.XLOOKUP(G74&amp;$U$2,BS_CONTROLE[CHAVE],BS_CONTROLE[Quantidade_11],"-")</f>
        <v>0</v>
      </c>
      <c r="V74" s="98">
        <f ca="1">_xlfn.XLOOKUP(G74&amp;$V$2,BS_CONTROLE[CHAVE],BS_CONTROLE[Quantidade_11],"-")</f>
        <v>0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W50</v>
      </c>
      <c r="H75" s="96" t="str">
        <f>IF(FN_MC!F78="","*",FN_MC!F78)</f>
        <v>MODERNIZAÇÃO - DESCARGA - TRILHO</v>
      </c>
      <c r="I75" s="96" t="str">
        <f>IF(FN_MC!H78="","*",FN_MC!H78)</f>
        <v>TCS2</v>
      </c>
      <c r="J75" s="96" t="str">
        <f>IF(FN_MC!I78="","*",FN_MC!I78)</f>
        <v>TCS2</v>
      </c>
      <c r="K75" s="96" t="str">
        <f>IF(FN_MC!M78="","*",FN_MC!M78)</f>
        <v>TVI-TJA</v>
      </c>
      <c r="L75" s="196" t="str">
        <f>IF(FN_MC!N78="","*",FN_MC!N78)</f>
        <v>251TJA</v>
      </c>
      <c r="M75" s="97">
        <f>IF(FN_MC!J78="","*",FN_MC!J78)</f>
        <v>74</v>
      </c>
      <c r="N75" s="183">
        <f>IF(FN_MC!K78="","*",FN_MC!K78)</f>
        <v>260</v>
      </c>
      <c r="O75" s="183">
        <f>IF(FN_MC!L78="","*",FN_MC!L78)</f>
        <v>210</v>
      </c>
      <c r="P75" s="107">
        <f>IF(FN_MC!O78="","*",FN_MC!O78)</f>
        <v>0.45833333333333331</v>
      </c>
      <c r="Q75" s="107">
        <f>IF(FN_MC!P78="","*",FN_MC!P78)</f>
        <v>8.3333333333333329E-2</v>
      </c>
      <c r="R75" s="96" t="str">
        <f>IF(FN_MC!Q78="","*",CONCATENATE(FN_MC!Q78," ",FN_MC!R78))</f>
        <v>4 Nº DE BARRAS</v>
      </c>
      <c r="S75" s="96" t="str">
        <f>IF(FN_MC!V78="","*",FN_MC!V78)</f>
        <v>Augusto/ Efraim</v>
      </c>
      <c r="T75" s="96" t="str">
        <f>IF(FN_MC!W78="","*",FN_MC!W78)</f>
        <v>Descarga de barra curta e dormentes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108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>
      <c r="A77" s="95" t="str">
        <f>IF(FN_MC!Y80="","*",FN_MC!Y80)</f>
        <v>*</v>
      </c>
      <c r="B77" s="95" t="str">
        <f>IF(FN_MC!X80="","*",FN_MC!X80)</f>
        <v>Oportunidade</v>
      </c>
      <c r="C77" s="95" t="str">
        <f>IF(FN_MC!Z80="","*",FN_MC!Z80)</f>
        <v>*</v>
      </c>
      <c r="D77" s="96" t="str">
        <f>IF(FN_MC!S80="","*",FN_MC!S80)</f>
        <v>FERRONORTE</v>
      </c>
      <c r="E77" s="96" t="str">
        <f>IF(FN_MC!T80="","*",FN_MC!T80)</f>
        <v>TMI-TCS</v>
      </c>
      <c r="F77" s="96">
        <f>IF(FN_MC!B80="","*",FN_MC!B80)</f>
        <v>46062</v>
      </c>
      <c r="G77" s="96" t="str">
        <f>IF(FN_MC!D80="","*",FN_MC!D80)</f>
        <v>V66</v>
      </c>
      <c r="H77" s="96" t="str">
        <f>IF(FN_MC!F80="","*",FN_MC!F80)</f>
        <v>MODERNIZAÇÃO - REGULAGEM</v>
      </c>
      <c r="I77" s="96" t="str">
        <f>IF(FN_MC!H80="","*",FN_MC!H80)</f>
        <v>TID2</v>
      </c>
      <c r="J77" s="96" t="str">
        <f>IF(FN_MC!I80="","*",FN_MC!I80)</f>
        <v>TID2</v>
      </c>
      <c r="K77" s="96" t="str">
        <f>IF(FN_MC!M80="","*",FN_MC!M80)</f>
        <v>TCE-TID</v>
      </c>
      <c r="L77" s="196" t="str">
        <f>IF(FN_MC!N80="","*",FN_MC!N80)</f>
        <v>TCE177</v>
      </c>
      <c r="M77" s="97">
        <f>IF(FN_MC!J80="","*",FN_MC!J80)</f>
        <v>74</v>
      </c>
      <c r="N77" s="183">
        <f>IF(FN_MC!K80="","*",FN_MC!K80)</f>
        <v>172</v>
      </c>
      <c r="O77" s="183">
        <f>IF(FN_MC!L80="","*",FN_MC!L80)</f>
        <v>173</v>
      </c>
      <c r="P77" s="107">
        <f>IF(FN_MC!O80="","*",FN_MC!O80)</f>
        <v>0.45833333333333331</v>
      </c>
      <c r="Q77" s="107">
        <f>IF(FN_MC!P80="","*",FN_MC!P80)</f>
        <v>8.3333333333333329E-2</v>
      </c>
      <c r="R77" s="96" t="str">
        <f>IF(FN_MC!Q80="","*",CONCATENATE(FN_MC!Q80," ",FN_MC!R80))</f>
        <v>500 M</v>
      </c>
      <c r="S77" s="96" t="str">
        <f>IF(FN_MC!V80="","*",FN_MC!V80)</f>
        <v>Augusto/ Efraim</v>
      </c>
      <c r="T77" s="96" t="str">
        <f>IF(FN_MC!W80="","*",FN_MC!W80)</f>
        <v>Regulagem de brita</v>
      </c>
      <c r="U77" s="98">
        <f ca="1">_xlfn.XLOOKUP(G77&amp;$U$2,BS_CONTROLE[CHAVE],BS_CONTROLE[Quantidade_11],"-")</f>
        <v>885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*</v>
      </c>
      <c r="E776" s="96" t="str">
        <f>IF(FN_MC!T779="","*",FN_MC!T779)</f>
        <v>*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*</v>
      </c>
      <c r="L776" s="196" t="str">
        <f>IF(FN_MC!N779="","*",FN_MC!N779)</f>
        <v>*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*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1445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1446</v>
      </c>
      <c r="C4" s="191" t="s">
        <v>1447</v>
      </c>
      <c r="D4" s="191" t="s">
        <v>1448</v>
      </c>
      <c r="E4" s="191" t="s">
        <v>1449</v>
      </c>
      <c r="F4" s="191" t="s">
        <v>365</v>
      </c>
      <c r="G4" s="191" t="s">
        <v>1450</v>
      </c>
    </row>
    <row r="5" spans="2:7">
      <c r="B5" s="192" t="s">
        <v>1451</v>
      </c>
      <c r="C5" s="192">
        <v>309525</v>
      </c>
      <c r="D5" s="192" t="s">
        <v>1452</v>
      </c>
      <c r="E5" s="192" t="s">
        <v>249</v>
      </c>
      <c r="F5" s="192" t="s">
        <v>1453</v>
      </c>
      <c r="G5" s="193">
        <v>46296</v>
      </c>
    </row>
    <row r="6" spans="2:7">
      <c r="B6" s="192" t="s">
        <v>1454</v>
      </c>
      <c r="C6" s="192">
        <v>257410</v>
      </c>
      <c r="D6" s="192" t="s">
        <v>1455</v>
      </c>
      <c r="E6" s="192" t="s">
        <v>249</v>
      </c>
      <c r="F6" s="192" t="s">
        <v>1453</v>
      </c>
      <c r="G6" s="193"/>
    </row>
    <row r="7" spans="2:7">
      <c r="B7" s="192" t="s">
        <v>1456</v>
      </c>
      <c r="C7" s="192">
        <v>256875</v>
      </c>
      <c r="D7" s="192" t="s">
        <v>1457</v>
      </c>
      <c r="E7" s="192" t="s">
        <v>249</v>
      </c>
      <c r="F7" s="192" t="s">
        <v>1453</v>
      </c>
      <c r="G7" s="193">
        <v>46296</v>
      </c>
    </row>
    <row r="8" spans="2:7">
      <c r="B8" s="192" t="s">
        <v>1458</v>
      </c>
      <c r="C8" s="192">
        <v>257278</v>
      </c>
      <c r="D8" s="192" t="s">
        <v>1459</v>
      </c>
      <c r="E8" s="192" t="s">
        <v>240</v>
      </c>
      <c r="F8" s="192" t="s">
        <v>1460</v>
      </c>
      <c r="G8" s="193">
        <v>46235</v>
      </c>
    </row>
    <row r="9" spans="2:7">
      <c r="B9" s="192" t="s">
        <v>1461</v>
      </c>
      <c r="C9" s="192">
        <v>261794</v>
      </c>
      <c r="D9" s="192" t="s">
        <v>1462</v>
      </c>
      <c r="E9" s="192" t="s">
        <v>240</v>
      </c>
      <c r="F9" s="192" t="s">
        <v>1460</v>
      </c>
      <c r="G9" s="193">
        <v>46082</v>
      </c>
    </row>
    <row r="10" spans="2:7">
      <c r="B10" s="192" t="s">
        <v>1463</v>
      </c>
      <c r="C10" s="192">
        <v>257033</v>
      </c>
      <c r="D10" s="192" t="s">
        <v>1464</v>
      </c>
      <c r="E10" s="192" t="s">
        <v>240</v>
      </c>
      <c r="F10" s="192" t="s">
        <v>479</v>
      </c>
      <c r="G10" s="192" t="s">
        <v>1465</v>
      </c>
    </row>
    <row r="11" spans="2:7">
      <c r="B11" s="192" t="s">
        <v>1466</v>
      </c>
      <c r="C11" s="192">
        <v>396578</v>
      </c>
      <c r="D11" s="192" t="s">
        <v>1467</v>
      </c>
      <c r="E11" s="192" t="s">
        <v>240</v>
      </c>
      <c r="F11" s="192" t="s">
        <v>479</v>
      </c>
      <c r="G11" s="192" t="s">
        <v>1465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1468</v>
      </c>
      <c r="C2" s="83" t="s">
        <v>1195</v>
      </c>
      <c r="D2" s="83" t="s">
        <v>1197</v>
      </c>
      <c r="E2" s="83" t="s">
        <v>1469</v>
      </c>
      <c r="F2" s="83" t="s">
        <v>1470</v>
      </c>
      <c r="G2" s="83" t="s">
        <v>1471</v>
      </c>
      <c r="H2" s="83" t="s">
        <v>1472</v>
      </c>
      <c r="I2" s="83" t="s">
        <v>1473</v>
      </c>
      <c r="J2" s="83" t="s">
        <v>1474</v>
      </c>
      <c r="K2" s="109" t="s">
        <v>1475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A60</v>
      </c>
      <c r="E95" s="101" t="str">
        <f>IF(FN_MC!H76="","*",FN_MC!H76)</f>
        <v>TCS291</v>
      </c>
      <c r="F95" s="114" t="str">
        <f>IF(FN_MC!M76="","*",FN_MC!M76)</f>
        <v>TCS-TRC</v>
      </c>
      <c r="G95" s="101" t="str">
        <f>IF(FN_MC!I76="","*",FN_MC!I76)</f>
        <v>TIN1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MARCOS (TF-520)</v>
      </c>
      <c r="E96" s="101" t="str">
        <f>IF(FN_MC!H77="","*",FN_MC!H77)</f>
        <v>277TCS</v>
      </c>
      <c r="F96" s="114" t="str">
        <f>IF(FN_MC!M77="","*",FN_MC!M77)</f>
        <v>TJA-TCS</v>
      </c>
      <c r="G96" s="101" t="str">
        <f>IF(FN_MC!I77="","*",FN_MC!I77)</f>
        <v>-</v>
      </c>
      <c r="H96" s="101" t="str">
        <f>IF(FN_MC!AB77="","*",FN_MC!AB77)</f>
        <v>-</v>
      </c>
      <c r="I96" s="101" t="str">
        <f>IF(FN_MC!AC77="","*",FN_MC!AC77)</f>
        <v>-</v>
      </c>
      <c r="J96" s="102" t="str">
        <f>IF(FN_MC!AA77="","*",FN_MC!AA77)</f>
        <v>-</v>
      </c>
      <c r="K96" s="112" t="str">
        <f>IF(FN_MC!AD77="","*",FN_MC!AD77)</f>
        <v>-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W50</v>
      </c>
      <c r="E97" s="101" t="str">
        <f>IF(FN_MC!H78="","*",FN_MC!H78)</f>
        <v>TCS2</v>
      </c>
      <c r="F97" s="114" t="str">
        <f>IF(FN_MC!M78="","*",FN_MC!M78)</f>
        <v>TVI-TJA</v>
      </c>
      <c r="G97" s="101" t="str">
        <f>IF(FN_MC!I78="","*",FN_MC!I78)</f>
        <v>TCS2</v>
      </c>
      <c r="H97" s="101" t="str">
        <f>IF(FN_MC!AB78="","*",FN_MC!AB78)</f>
        <v>FIXO</v>
      </c>
      <c r="I97" s="101" t="str">
        <f>IF(FN_MC!AC78="","*",FN_MC!AC78)</f>
        <v>*</v>
      </c>
      <c r="J97" s="102" t="str">
        <f>IF(FN_MC!AA78="","*",FN_MC!AA78)</f>
        <v>2 (Eder e Maicon)</v>
      </c>
      <c r="K97" s="112">
        <f>IF(FN_MC!AD78="","*",FN_MC!AD78)</f>
        <v>0.29166666666666669</v>
      </c>
    </row>
    <row r="98" spans="2:11" hidden="1">
      <c r="B98" s="100" t="str">
        <f>IF(FN_MC!Y79="","*",FN_MC!Y79)</f>
        <v>*</v>
      </c>
      <c r="C98" s="101" t="str">
        <f>IF(FN_MC!B79="","*",FN_MC!B79)</f>
        <v>*</v>
      </c>
      <c r="D98" s="101" t="str">
        <f>IF(FN_MC!D79="","*",FN_MC!D79)</f>
        <v>*</v>
      </c>
      <c r="E98" s="101" t="str">
        <f>IF(FN_MC!H79="","*",FN_MC!H79)</f>
        <v>*</v>
      </c>
      <c r="F98" s="114" t="str">
        <f>IF(FN_MC!M79="","*",FN_MC!M79)</f>
        <v>-</v>
      </c>
      <c r="G98" s="101" t="str">
        <f>IF(FN_MC!I79="","*",FN_MC!I79)</f>
        <v>*</v>
      </c>
      <c r="H98" s="101" t="str">
        <f>IF(FN_MC!AB79="","*",FN_MC!AB79)</f>
        <v>*</v>
      </c>
      <c r="I98" s="101" t="str">
        <f>IF(FN_MC!AC79="","*",FN_MC!AC79)</f>
        <v>*</v>
      </c>
      <c r="J98" s="102" t="str">
        <f>IF(FN_MC!AA79="","*",FN_MC!AA79)</f>
        <v>*</v>
      </c>
      <c r="K98" s="112" t="str">
        <f>IF(FN_MC!AD79="","*",FN_MC!AD79)</f>
        <v>*</v>
      </c>
    </row>
    <row r="99" spans="2:11" hidden="1">
      <c r="B99" s="100" t="str">
        <f>IF(FN_MC!Y80="","*",FN_MC!Y80)</f>
        <v>*</v>
      </c>
      <c r="C99" s="101">
        <f>IF(FN_MC!B80="","*",FN_MC!B80)</f>
        <v>46062</v>
      </c>
      <c r="D99" s="101" t="str">
        <f>IF(FN_MC!D80="","*",FN_MC!D80)</f>
        <v>V66</v>
      </c>
      <c r="E99" s="101" t="str">
        <f>IF(FN_MC!H80="","*",FN_MC!H80)</f>
        <v>TID2</v>
      </c>
      <c r="F99" s="114" t="str">
        <f>IF(FN_MC!M80="","*",FN_MC!M80)</f>
        <v>TCE-TID</v>
      </c>
      <c r="G99" s="101" t="str">
        <f>IF(FN_MC!I80="","*",FN_MC!I80)</f>
        <v>TID2</v>
      </c>
      <c r="H99" s="101" t="str">
        <f>IF(FN_MC!AB80="","*",FN_MC!AB80)</f>
        <v>FIXO</v>
      </c>
      <c r="I99" s="101" t="str">
        <f>IF(FN_MC!AC80="","*",FN_MC!AC80)</f>
        <v>*</v>
      </c>
      <c r="J99" s="102">
        <f>IF(FN_MC!AA80="","*",FN_MC!AA80)</f>
        <v>1</v>
      </c>
      <c r="K99" s="112" t="str">
        <f>IF(FN_MC!AD80="","*",FN_MC!AD80)</f>
        <v>*</v>
      </c>
    </row>
    <row r="100" spans="2:11" hidden="1">
      <c r="B100" s="100" t="str">
        <f>IF(FN_MC!Y81="","*",FN_MC!Y81)</f>
        <v>*</v>
      </c>
      <c r="C100" s="101" t="str">
        <f>IF(FN_MC!B81="","*",FN_MC!B81)</f>
        <v>*</v>
      </c>
      <c r="D100" s="101" t="str">
        <f>IF(FN_MC!D81="","*",FN_MC!D81)</f>
        <v>*</v>
      </c>
      <c r="E100" s="101" t="str">
        <f>IF(FN_MC!H81="","*",FN_MC!H81)</f>
        <v>*</v>
      </c>
      <c r="F100" s="114" t="str">
        <f>IF(FN_MC!M81="","*",FN_MC!M81)</f>
        <v>-</v>
      </c>
      <c r="G100" s="101" t="str">
        <f>IF(FN_MC!I81="","*",FN_MC!I81)</f>
        <v>*</v>
      </c>
      <c r="H100" s="101" t="str">
        <f>IF(FN_MC!AB81="","*",FN_MC!AB81)</f>
        <v>*</v>
      </c>
      <c r="I100" s="101" t="str">
        <f>IF(FN_MC!AC81="","*",FN_MC!AC81)</f>
        <v>*</v>
      </c>
      <c r="J100" s="102" t="str">
        <f>IF(FN_MC!AA81="","*",FN_MC!AA81)</f>
        <v>*</v>
      </c>
      <c r="K100" s="112" t="str">
        <f>IF(FN_MC!AD81="","*",FN_MC!AD81)</f>
        <v>*</v>
      </c>
    </row>
    <row r="101" spans="2:11" hidden="1">
      <c r="B101" s="100" t="str">
        <f>IF(FN_MC!Y82="","*",FN_MC!Y82)</f>
        <v>*</v>
      </c>
      <c r="C101" s="101" t="str">
        <f>IF(FN_MC!B82="","*",FN_MC!B82)</f>
        <v>*</v>
      </c>
      <c r="D101" s="101" t="str">
        <f>IF(FN_MC!D82="","*",FN_MC!D82)</f>
        <v>*</v>
      </c>
      <c r="E101" s="101" t="str">
        <f>IF(FN_MC!H82="","*",FN_MC!H82)</f>
        <v>*</v>
      </c>
      <c r="F101" s="114" t="str">
        <f>IF(FN_MC!M82="","*",FN_MC!M82)</f>
        <v>-</v>
      </c>
      <c r="G101" s="101" t="str">
        <f>IF(FN_MC!I82="","*",FN_MC!I82)</f>
        <v>*</v>
      </c>
      <c r="H101" s="101" t="str">
        <f>IF(FN_MC!AB82="","*",FN_MC!AB82)</f>
        <v>*</v>
      </c>
      <c r="I101" s="101" t="str">
        <f>IF(FN_MC!AC82="","*",FN_MC!AC82)</f>
        <v>*</v>
      </c>
      <c r="J101" s="102" t="str">
        <f>IF(FN_MC!AA82="","*",FN_MC!AA82)</f>
        <v>*</v>
      </c>
      <c r="K101" s="112" t="str">
        <f>IF(FN_MC!AD82="","*",FN_MC!AD82)</f>
        <v>*</v>
      </c>
    </row>
    <row r="102" spans="2:11" hidden="1">
      <c r="B102" s="100" t="str">
        <f>IF(FN_MC!Y83="","*",FN_MC!Y83)</f>
        <v>*</v>
      </c>
      <c r="C102" s="101" t="str">
        <f>IF(FN_MC!B83="","*",FN_MC!B83)</f>
        <v>*</v>
      </c>
      <c r="D102" s="101" t="str">
        <f>IF(FN_MC!D83="","*",FN_MC!D83)</f>
        <v>*</v>
      </c>
      <c r="E102" s="101" t="str">
        <f>IF(FN_MC!H83="","*",FN_MC!H83)</f>
        <v>*</v>
      </c>
      <c r="F102" s="114" t="str">
        <f>IF(FN_MC!M83="","*",FN_MC!M83)</f>
        <v>-</v>
      </c>
      <c r="G102" s="101" t="str">
        <f>IF(FN_MC!I83="","*",FN_MC!I83)</f>
        <v>*</v>
      </c>
      <c r="H102" s="101" t="str">
        <f>IF(FN_MC!AB83="","*",FN_MC!AB83)</f>
        <v>*</v>
      </c>
      <c r="I102" s="101" t="str">
        <f>IF(FN_MC!AC83="","*",FN_MC!AC83)</f>
        <v>*</v>
      </c>
      <c r="J102" s="102" t="str">
        <f>IF(FN_MC!AA83="","*",FN_MC!AA83)</f>
        <v>*</v>
      </c>
      <c r="K102" s="112" t="str">
        <f>IF(FN_MC!AD83="","*",FN_MC!AD83)</f>
        <v>*</v>
      </c>
    </row>
    <row r="103" spans="2:11" hidden="1">
      <c r="B103" s="100" t="str">
        <f>IF(FN_MC!Y84="","*",FN_MC!Y84)</f>
        <v>*</v>
      </c>
      <c r="C103" s="101" t="str">
        <f>IF(FN_MC!B84="","*",FN_MC!B84)</f>
        <v>*</v>
      </c>
      <c r="D103" s="101" t="str">
        <f>IF(FN_MC!D84="","*",FN_MC!D84)</f>
        <v>*</v>
      </c>
      <c r="E103" s="101" t="str">
        <f>IF(FN_MC!H84="","*",FN_MC!H84)</f>
        <v>*</v>
      </c>
      <c r="F103" s="114" t="str">
        <f>IF(FN_MC!M84="","*",FN_MC!M84)</f>
        <v>-</v>
      </c>
      <c r="G103" s="101" t="str">
        <f>IF(FN_MC!I84="","*",FN_MC!I84)</f>
        <v>*</v>
      </c>
      <c r="H103" s="101" t="str">
        <f>IF(FN_MC!AB84="","*",FN_MC!AB84)</f>
        <v>*</v>
      </c>
      <c r="I103" s="101" t="str">
        <f>IF(FN_MC!AC84="","*",FN_MC!AC84)</f>
        <v>*</v>
      </c>
      <c r="J103" s="102" t="str">
        <f>IF(FN_MC!AA84="","*",FN_MC!AA84)</f>
        <v>*</v>
      </c>
      <c r="K103" s="112" t="str">
        <f>IF(FN_MC!AD84="","*",FN_MC!AD84)</f>
        <v>*</v>
      </c>
    </row>
    <row r="104" spans="2:11" hidden="1">
      <c r="B104" s="100" t="str">
        <f>IF(FN_MC!Y85="","*",FN_MC!Y85)</f>
        <v>*</v>
      </c>
      <c r="C104" s="101" t="str">
        <f>IF(FN_MC!B85="","*",FN_MC!B85)</f>
        <v>*</v>
      </c>
      <c r="D104" s="101" t="str">
        <f>IF(FN_MC!D85="","*",FN_MC!D85)</f>
        <v>*</v>
      </c>
      <c r="E104" s="101" t="str">
        <f>IF(FN_MC!H85="","*",FN_MC!H85)</f>
        <v>*</v>
      </c>
      <c r="F104" s="114" t="str">
        <f>IF(FN_MC!M85="","*",FN_MC!M85)</f>
        <v>-</v>
      </c>
      <c r="G104" s="101" t="str">
        <f>IF(FN_MC!I85="","*",FN_MC!I85)</f>
        <v>*</v>
      </c>
      <c r="H104" s="101" t="str">
        <f>IF(FN_MC!AB85="","*",FN_MC!AB85)</f>
        <v>*</v>
      </c>
      <c r="I104" s="101" t="str">
        <f>IF(FN_MC!AC85="","*",FN_MC!AC85)</f>
        <v>*</v>
      </c>
      <c r="J104" s="102" t="str">
        <f>IF(FN_MC!AA85="","*",FN_MC!AA85)</f>
        <v>*</v>
      </c>
      <c r="K104" s="112" t="str">
        <f>IF(FN_MC!AD85="","*",FN_MC!AD85)</f>
        <v>*</v>
      </c>
    </row>
    <row r="105" spans="2:11" hidden="1">
      <c r="B105" s="100" t="str">
        <f>IF(FN_MC!Y86="","*",FN_MC!Y86)</f>
        <v>*</v>
      </c>
      <c r="C105" s="101" t="str">
        <f>IF(FN_MC!B86="","*",FN_MC!B86)</f>
        <v>*</v>
      </c>
      <c r="D105" s="101" t="str">
        <f>IF(FN_MC!D86="","*",FN_MC!D86)</f>
        <v>*</v>
      </c>
      <c r="E105" s="101" t="str">
        <f>IF(FN_MC!H86="","*",FN_MC!H86)</f>
        <v>*</v>
      </c>
      <c r="F105" s="114" t="str">
        <f>IF(FN_MC!M86="","*",FN_MC!M86)</f>
        <v>-</v>
      </c>
      <c r="G105" s="101" t="str">
        <f>IF(FN_MC!I86="","*",FN_MC!I86)</f>
        <v>*</v>
      </c>
      <c r="H105" s="101" t="str">
        <f>IF(FN_MC!AB86="","*",FN_MC!AB86)</f>
        <v>*</v>
      </c>
      <c r="I105" s="101" t="str">
        <f>IF(FN_MC!AC86="","*",FN_MC!AC86)</f>
        <v>*</v>
      </c>
      <c r="J105" s="102" t="str">
        <f>IF(FN_MC!AA86="","*",FN_MC!AA86)</f>
        <v>*</v>
      </c>
      <c r="K105" s="112" t="str">
        <f>IF(FN_MC!AD86="","*",FN_MC!AD86)</f>
        <v>*</v>
      </c>
    </row>
    <row r="106" spans="2:11" hidden="1">
      <c r="B106" s="100" t="str">
        <f>IF(FN_MC!Y87="","*",FN_MC!Y87)</f>
        <v>*</v>
      </c>
      <c r="C106" s="101" t="str">
        <f>IF(FN_MC!B87="","*",FN_MC!B87)</f>
        <v>*</v>
      </c>
      <c r="D106" s="101" t="str">
        <f>IF(FN_MC!D87="","*",FN_MC!D87)</f>
        <v>*</v>
      </c>
      <c r="E106" s="101" t="str">
        <f>IF(FN_MC!H87="","*",FN_MC!H87)</f>
        <v>*</v>
      </c>
      <c r="F106" s="114" t="str">
        <f>IF(FN_MC!M87="","*",FN_MC!M87)</f>
        <v>-</v>
      </c>
      <c r="G106" s="101" t="str">
        <f>IF(FN_MC!I87="","*",FN_MC!I87)</f>
        <v>*</v>
      </c>
      <c r="H106" s="101" t="str">
        <f>IF(FN_MC!AB87="","*",FN_MC!AB87)</f>
        <v>*</v>
      </c>
      <c r="I106" s="101" t="str">
        <f>IF(FN_MC!AC87="","*",FN_MC!AC87)</f>
        <v>*</v>
      </c>
      <c r="J106" s="102" t="str">
        <f>IF(FN_MC!AA87="","*",FN_MC!AA87)</f>
        <v>*</v>
      </c>
      <c r="K106" s="112" t="str">
        <f>IF(FN_MC!AD87="","*",FN_MC!AD87)</f>
        <v>*</v>
      </c>
    </row>
    <row r="107" spans="2:11" hidden="1">
      <c r="B107" s="100" t="str">
        <f>IF(FN_MC!Y88="","*",FN_MC!Y88)</f>
        <v>*</v>
      </c>
      <c r="C107" s="101" t="str">
        <f>IF(FN_MC!B88="","*",FN_MC!B88)</f>
        <v>*</v>
      </c>
      <c r="D107" s="101" t="str">
        <f>IF(FN_MC!D88="","*",FN_MC!D88)</f>
        <v>*</v>
      </c>
      <c r="E107" s="101" t="str">
        <f>IF(FN_MC!H88="","*",FN_MC!H88)</f>
        <v>*</v>
      </c>
      <c r="F107" s="114" t="str">
        <f>IF(FN_MC!M88="","*",FN_MC!M88)</f>
        <v>-</v>
      </c>
      <c r="G107" s="101" t="str">
        <f>IF(FN_MC!I88="","*",FN_MC!I88)</f>
        <v>*</v>
      </c>
      <c r="H107" s="101" t="str">
        <f>IF(FN_MC!AB88="","*",FN_MC!AB88)</f>
        <v>*</v>
      </c>
      <c r="I107" s="101" t="str">
        <f>IF(FN_MC!AC88="","*",FN_MC!AC88)</f>
        <v>*</v>
      </c>
      <c r="J107" s="102" t="str">
        <f>IF(FN_MC!AA88="","*",FN_MC!AA88)</f>
        <v>*</v>
      </c>
      <c r="K107" s="112" t="str">
        <f>IF(FN_MC!AD88="","*",FN_MC!AD88)</f>
        <v>*</v>
      </c>
    </row>
    <row r="108" spans="2:11" hidden="1">
      <c r="B108" s="100" t="str">
        <f>IF(FN_MC!Y89="","*",FN_MC!Y89)</f>
        <v>*</v>
      </c>
      <c r="C108" s="101" t="str">
        <f>IF(FN_MC!B89="","*",FN_MC!B89)</f>
        <v>*</v>
      </c>
      <c r="D108" s="101" t="str">
        <f>IF(FN_MC!D89="","*",FN_MC!D89)</f>
        <v>*</v>
      </c>
      <c r="E108" s="101" t="str">
        <f>IF(FN_MC!H89="","*",FN_MC!H89)</f>
        <v>*</v>
      </c>
      <c r="F108" s="114" t="str">
        <f>IF(FN_MC!M89="","*",FN_MC!M89)</f>
        <v>-</v>
      </c>
      <c r="G108" s="101" t="str">
        <f>IF(FN_MC!I89="","*",FN_MC!I89)</f>
        <v>*</v>
      </c>
      <c r="H108" s="101" t="str">
        <f>IF(FN_MC!AB89="","*",FN_MC!AB89)</f>
        <v>*</v>
      </c>
      <c r="I108" s="101" t="str">
        <f>IF(FN_MC!AC89="","*",FN_MC!AC89)</f>
        <v>*</v>
      </c>
      <c r="J108" s="102" t="str">
        <f>IF(FN_MC!AA89="","*",FN_MC!AA89)</f>
        <v>*</v>
      </c>
      <c r="K108" s="112" t="str">
        <f>IF(FN_MC!AD89="","*",FN_MC!AD89)</f>
        <v>*</v>
      </c>
    </row>
    <row r="109" spans="2:11" hidden="1">
      <c r="B109" s="100" t="str">
        <f>IF(FN_MC!Y90="","*",FN_MC!Y90)</f>
        <v>*</v>
      </c>
      <c r="C109" s="101" t="str">
        <f>IF(FN_MC!B90="","*",FN_MC!B90)</f>
        <v>*</v>
      </c>
      <c r="D109" s="101" t="str">
        <f>IF(FN_MC!D90="","*",FN_MC!D90)</f>
        <v>*</v>
      </c>
      <c r="E109" s="101" t="str">
        <f>IF(FN_MC!H90="","*",FN_MC!H90)</f>
        <v>*</v>
      </c>
      <c r="F109" s="114" t="str">
        <f>IF(FN_MC!M90="","*",FN_MC!M90)</f>
        <v>-</v>
      </c>
      <c r="G109" s="101" t="str">
        <f>IF(FN_MC!I90="","*",FN_MC!I90)</f>
        <v>*</v>
      </c>
      <c r="H109" s="101" t="str">
        <f>IF(FN_MC!AB90="","*",FN_MC!AB90)</f>
        <v>*</v>
      </c>
      <c r="I109" s="101" t="str">
        <f>IF(FN_MC!AC90="","*",FN_MC!AC90)</f>
        <v>*</v>
      </c>
      <c r="J109" s="102" t="str">
        <f>IF(FN_MC!AA90="","*",FN_MC!AA90)</f>
        <v>*</v>
      </c>
      <c r="K109" s="112" t="str">
        <f>IF(FN_MC!AD90="","*",FN_MC!AD90)</f>
        <v>*</v>
      </c>
    </row>
    <row r="110" spans="2:11" hidden="1">
      <c r="B110" s="100" t="str">
        <f>IF(FN_MC!Y91="","*",FN_MC!Y91)</f>
        <v>*</v>
      </c>
      <c r="C110" s="101" t="str">
        <f>IF(FN_MC!B91="","*",FN_MC!B91)</f>
        <v>*</v>
      </c>
      <c r="D110" s="101" t="str">
        <f>IF(FN_MC!D91="","*",FN_MC!D91)</f>
        <v>*</v>
      </c>
      <c r="E110" s="101" t="str">
        <f>IF(FN_MC!H91="","*",FN_MC!H91)</f>
        <v>*</v>
      </c>
      <c r="F110" s="114" t="str">
        <f>IF(FN_MC!M91="","*",FN_MC!M91)</f>
        <v>-</v>
      </c>
      <c r="G110" s="101" t="str">
        <f>IF(FN_MC!I91="","*",FN_MC!I91)</f>
        <v>*</v>
      </c>
      <c r="H110" s="101" t="str">
        <f>IF(FN_MC!AB91="","*",FN_MC!AB91)</f>
        <v>*</v>
      </c>
      <c r="I110" s="101" t="str">
        <f>IF(FN_MC!AC91="","*",FN_MC!AC91)</f>
        <v>*</v>
      </c>
      <c r="J110" s="102" t="str">
        <f>IF(FN_MC!AA91="","*",FN_MC!AA91)</f>
        <v>*</v>
      </c>
      <c r="K110" s="112" t="str">
        <f>IF(FN_MC!AD91="","*",FN_MC!AD91)</f>
        <v>*</v>
      </c>
    </row>
    <row r="111" spans="2:11" hidden="1">
      <c r="B111" s="100" t="str">
        <f>IF(FN_MC!Y92="","*",FN_MC!Y92)</f>
        <v>*</v>
      </c>
      <c r="C111" s="101" t="str">
        <f>IF(FN_MC!B92="","*",FN_MC!B92)</f>
        <v>*</v>
      </c>
      <c r="D111" s="101" t="str">
        <f>IF(FN_MC!D92="","*",FN_MC!D92)</f>
        <v>*</v>
      </c>
      <c r="E111" s="101" t="str">
        <f>IF(FN_MC!H92="","*",FN_MC!H92)</f>
        <v>*</v>
      </c>
      <c r="F111" s="114" t="str">
        <f>IF(FN_MC!M92="","*",FN_MC!M92)</f>
        <v>-</v>
      </c>
      <c r="G111" s="101" t="str">
        <f>IF(FN_MC!I92="","*",FN_MC!I92)</f>
        <v>*</v>
      </c>
      <c r="H111" s="101" t="str">
        <f>IF(FN_MC!AB92="","*",FN_MC!AB92)</f>
        <v>*</v>
      </c>
      <c r="I111" s="101" t="str">
        <f>IF(FN_MC!AC92="","*",FN_MC!AC92)</f>
        <v>*</v>
      </c>
      <c r="J111" s="102" t="str">
        <f>IF(FN_MC!AA92="","*",FN_MC!AA92)</f>
        <v>*</v>
      </c>
      <c r="K111" s="112" t="str">
        <f>IF(FN_MC!AD92="","*",FN_MC!AD92)</f>
        <v>*</v>
      </c>
    </row>
    <row r="112" spans="2:11" hidden="1">
      <c r="B112" s="100" t="str">
        <f>IF(FN_MC!Y93="","*",FN_MC!Y93)</f>
        <v>*</v>
      </c>
      <c r="C112" s="101" t="str">
        <f>IF(FN_MC!B93="","*",FN_MC!B93)</f>
        <v>*</v>
      </c>
      <c r="D112" s="101" t="str">
        <f>IF(FN_MC!D93="","*",FN_MC!D93)</f>
        <v>*</v>
      </c>
      <c r="E112" s="101" t="str">
        <f>IF(FN_MC!H93="","*",FN_MC!H93)</f>
        <v>*</v>
      </c>
      <c r="F112" s="114" t="str">
        <f>IF(FN_MC!M93="","*",FN_MC!M93)</f>
        <v>-</v>
      </c>
      <c r="G112" s="101" t="str">
        <f>IF(FN_MC!I93="","*",FN_MC!I93)</f>
        <v>*</v>
      </c>
      <c r="H112" s="101" t="str">
        <f>IF(FN_MC!AB93="","*",FN_MC!AB93)</f>
        <v>*</v>
      </c>
      <c r="I112" s="101" t="str">
        <f>IF(FN_MC!AC93="","*",FN_MC!AC93)</f>
        <v>*</v>
      </c>
      <c r="J112" s="102" t="str">
        <f>IF(FN_MC!AA93="","*",FN_MC!AA93)</f>
        <v>*</v>
      </c>
      <c r="K112" s="112" t="str">
        <f>IF(FN_MC!AD93="","*",FN_MC!AD93)</f>
        <v>*</v>
      </c>
    </row>
    <row r="113" spans="2:11" hidden="1">
      <c r="B113" s="100" t="str">
        <f>IF(FN_MC!Y94="","*",FN_MC!Y94)</f>
        <v>*</v>
      </c>
      <c r="C113" s="101" t="str">
        <f>IF(FN_MC!B94="","*",FN_MC!B94)</f>
        <v>*</v>
      </c>
      <c r="D113" s="101" t="str">
        <f>IF(FN_MC!D94="","*",FN_MC!D94)</f>
        <v>*</v>
      </c>
      <c r="E113" s="101" t="str">
        <f>IF(FN_MC!H94="","*",FN_MC!H94)</f>
        <v>*</v>
      </c>
      <c r="F113" s="114" t="str">
        <f>IF(FN_MC!M94="","*",FN_MC!M94)</f>
        <v>-</v>
      </c>
      <c r="G113" s="101" t="str">
        <f>IF(FN_MC!I94="","*",FN_MC!I94)</f>
        <v>*</v>
      </c>
      <c r="H113" s="101" t="str">
        <f>IF(FN_MC!AB94="","*",FN_MC!AB94)</f>
        <v>*</v>
      </c>
      <c r="I113" s="101" t="str">
        <f>IF(FN_MC!AC94="","*",FN_MC!AC94)</f>
        <v>*</v>
      </c>
      <c r="J113" s="102" t="str">
        <f>IF(FN_MC!AA94="","*",FN_MC!AA94)</f>
        <v>*</v>
      </c>
      <c r="K113" s="112" t="str">
        <f>IF(FN_MC!AD94="","*",FN_MC!AD94)</f>
        <v>*</v>
      </c>
    </row>
    <row r="114" spans="2:11" hidden="1">
      <c r="B114" s="100" t="str">
        <f>IF(FN_MC!Y95="","*",FN_MC!Y95)</f>
        <v>*</v>
      </c>
      <c r="C114" s="101" t="str">
        <f>IF(FN_MC!B95="","*",FN_MC!B95)</f>
        <v>*</v>
      </c>
      <c r="D114" s="101" t="str">
        <f>IF(FN_MC!D95="","*",FN_MC!D95)</f>
        <v>*</v>
      </c>
      <c r="E114" s="101" t="str">
        <f>IF(FN_MC!H95="","*",FN_MC!H95)</f>
        <v>*</v>
      </c>
      <c r="F114" s="114" t="str">
        <f>IF(FN_MC!M95="","*",FN_MC!M95)</f>
        <v>-</v>
      </c>
      <c r="G114" s="101" t="str">
        <f>IF(FN_MC!I95="","*",FN_MC!I95)</f>
        <v>*</v>
      </c>
      <c r="H114" s="101" t="str">
        <f>IF(FN_MC!AB95="","*",FN_MC!AB95)</f>
        <v>*</v>
      </c>
      <c r="I114" s="101" t="str">
        <f>IF(FN_MC!AC95="","*",FN_MC!AC95)</f>
        <v>*</v>
      </c>
      <c r="J114" s="102" t="str">
        <f>IF(FN_MC!AA95="","*",FN_MC!AA95)</f>
        <v>*</v>
      </c>
      <c r="K114" s="112" t="str">
        <f>IF(FN_MC!AD95="","*",FN_MC!AD95)</f>
        <v>*</v>
      </c>
    </row>
    <row r="115" spans="2:11" hidden="1">
      <c r="B115" s="100" t="str">
        <f>IF(FN_MC!Y96="","*",FN_MC!Y96)</f>
        <v>*</v>
      </c>
      <c r="C115" s="101" t="str">
        <f>IF(FN_MC!B96="","*",FN_MC!B96)</f>
        <v>*</v>
      </c>
      <c r="D115" s="101" t="str">
        <f>IF(FN_MC!D96="","*",FN_MC!D96)</f>
        <v>*</v>
      </c>
      <c r="E115" s="101" t="str">
        <f>IF(FN_MC!H96="","*",FN_MC!H96)</f>
        <v>*</v>
      </c>
      <c r="F115" s="114" t="str">
        <f>IF(FN_MC!M96="","*",FN_MC!M96)</f>
        <v>-</v>
      </c>
      <c r="G115" s="101" t="str">
        <f>IF(FN_MC!I96="","*",FN_MC!I96)</f>
        <v>*</v>
      </c>
      <c r="H115" s="101" t="str">
        <f>IF(FN_MC!AB96="","*",FN_MC!AB96)</f>
        <v>*</v>
      </c>
      <c r="I115" s="101" t="str">
        <f>IF(FN_MC!AC96="","*",FN_MC!AC96)</f>
        <v>*</v>
      </c>
      <c r="J115" s="102" t="str">
        <f>IF(FN_MC!AA96="","*",FN_MC!AA96)</f>
        <v>*</v>
      </c>
      <c r="K115" s="112" t="str">
        <f>IF(FN_MC!AD96="","*",FN_MC!AD96)</f>
        <v>*</v>
      </c>
    </row>
    <row r="116" spans="2:11" hidden="1">
      <c r="B116" s="100" t="str">
        <f>IF(FN_MC!Y97="","*",FN_MC!Y97)</f>
        <v>*</v>
      </c>
      <c r="C116" s="101" t="str">
        <f>IF(FN_MC!B97="","*",FN_MC!B97)</f>
        <v>*</v>
      </c>
      <c r="D116" s="101" t="str">
        <f>IF(FN_MC!D97="","*",FN_MC!D97)</f>
        <v>*</v>
      </c>
      <c r="E116" s="101" t="str">
        <f>IF(FN_MC!H97="","*",FN_MC!H97)</f>
        <v>*</v>
      </c>
      <c r="F116" s="114" t="str">
        <f>IF(FN_MC!M97="","*",FN_MC!M97)</f>
        <v>-</v>
      </c>
      <c r="G116" s="101" t="str">
        <f>IF(FN_MC!I97="","*",FN_MC!I97)</f>
        <v>*</v>
      </c>
      <c r="H116" s="101" t="str">
        <f>IF(FN_MC!AB97="","*",FN_MC!AB97)</f>
        <v>*</v>
      </c>
      <c r="I116" s="101" t="str">
        <f>IF(FN_MC!AC97="","*",FN_MC!AC97)</f>
        <v>*</v>
      </c>
      <c r="J116" s="102" t="str">
        <f>IF(FN_MC!AA97="","*",FN_MC!AA97)</f>
        <v>*</v>
      </c>
      <c r="K116" s="112" t="str">
        <f>IF(FN_MC!AD97="","*",FN_MC!AD97)</f>
        <v>*</v>
      </c>
    </row>
    <row r="117" spans="2:11" hidden="1">
      <c r="B117" s="100" t="str">
        <f>IF(FN_MC!Y98="","*",FN_MC!Y98)</f>
        <v>*</v>
      </c>
      <c r="C117" s="101" t="str">
        <f>IF(FN_MC!B98="","*",FN_MC!B98)</f>
        <v>*</v>
      </c>
      <c r="D117" s="101" t="str">
        <f>IF(FN_MC!D98="","*",FN_MC!D98)</f>
        <v>*</v>
      </c>
      <c r="E117" s="101" t="str">
        <f>IF(FN_MC!H98="","*",FN_MC!H98)</f>
        <v>*</v>
      </c>
      <c r="F117" s="114" t="str">
        <f>IF(FN_MC!M98="","*",FN_MC!M98)</f>
        <v>-</v>
      </c>
      <c r="G117" s="101" t="str">
        <f>IF(FN_MC!I98="","*",FN_MC!I98)</f>
        <v>*</v>
      </c>
      <c r="H117" s="101" t="str">
        <f>IF(FN_MC!AB98="","*",FN_MC!AB98)</f>
        <v>*</v>
      </c>
      <c r="I117" s="101" t="str">
        <f>IF(FN_MC!AC98="","*",FN_MC!AC98)</f>
        <v>*</v>
      </c>
      <c r="J117" s="102" t="str">
        <f>IF(FN_MC!AA98="","*",FN_MC!AA98)</f>
        <v>*</v>
      </c>
      <c r="K117" s="112" t="str">
        <f>IF(FN_MC!AD98="","*",FN_MC!AD98)</f>
        <v>*</v>
      </c>
    </row>
    <row r="118" spans="2:11" hidden="1">
      <c r="B118" s="100" t="str">
        <f>IF(FN_MC!Y99="","*",FN_MC!Y99)</f>
        <v>*</v>
      </c>
      <c r="C118" s="101" t="str">
        <f>IF(FN_MC!B99="","*",FN_MC!B99)</f>
        <v>*</v>
      </c>
      <c r="D118" s="101" t="str">
        <f>IF(FN_MC!D99="","*",FN_MC!D99)</f>
        <v>*</v>
      </c>
      <c r="E118" s="101" t="str">
        <f>IF(FN_MC!H99="","*",FN_MC!H99)</f>
        <v>*</v>
      </c>
      <c r="F118" s="114" t="str">
        <f>IF(FN_MC!M99="","*",FN_MC!M99)</f>
        <v>-</v>
      </c>
      <c r="G118" s="101" t="str">
        <f>IF(FN_MC!I99="","*",FN_MC!I99)</f>
        <v>*</v>
      </c>
      <c r="H118" s="101" t="str">
        <f>IF(FN_MC!AB99="","*",FN_MC!AB99)</f>
        <v>*</v>
      </c>
      <c r="I118" s="101" t="str">
        <f>IF(FN_MC!AC99="","*",FN_MC!AC99)</f>
        <v>*</v>
      </c>
      <c r="J118" s="102" t="str">
        <f>IF(FN_MC!AA99="","*",FN_MC!AA99)</f>
        <v>*</v>
      </c>
      <c r="K118" s="112" t="str">
        <f>IF(FN_MC!AD99="","*",FN_MC!AD99)</f>
        <v>*</v>
      </c>
    </row>
    <row r="119" spans="2:11" hidden="1">
      <c r="B119" s="100" t="str">
        <f>IF(FN_MC!Y100="","*",FN_MC!Y100)</f>
        <v>*</v>
      </c>
      <c r="C119" s="101" t="str">
        <f>IF(FN_MC!B100="","*",FN_MC!B100)</f>
        <v>*</v>
      </c>
      <c r="D119" s="101" t="str">
        <f>IF(FN_MC!D100="","*",FN_MC!D100)</f>
        <v>*</v>
      </c>
      <c r="E119" s="101" t="str">
        <f>IF(FN_MC!H100="","*",FN_MC!H100)</f>
        <v>*</v>
      </c>
      <c r="F119" s="114" t="str">
        <f>IF(FN_MC!M100="","*",FN_MC!M100)</f>
        <v>-</v>
      </c>
      <c r="G119" s="101" t="str">
        <f>IF(FN_MC!I100="","*",FN_MC!I100)</f>
        <v>*</v>
      </c>
      <c r="H119" s="101" t="str">
        <f>IF(FN_MC!AB100="","*",FN_MC!AB100)</f>
        <v>*</v>
      </c>
      <c r="I119" s="101" t="str">
        <f>IF(FN_MC!AC100="","*",FN_MC!AC100)</f>
        <v>*</v>
      </c>
      <c r="J119" s="102" t="str">
        <f>IF(FN_MC!AA100="","*",FN_MC!AA100)</f>
        <v>*</v>
      </c>
      <c r="K119" s="112" t="str">
        <f>IF(FN_MC!AD100="","*",FN_MC!AD100)</f>
        <v>*</v>
      </c>
    </row>
    <row r="120" spans="2:11" hidden="1">
      <c r="B120" s="100" t="str">
        <f>IF(FN_MC!Y101="","*",FN_MC!Y101)</f>
        <v>*</v>
      </c>
      <c r="C120" s="101" t="str">
        <f>IF(FN_MC!B101="","*",FN_MC!B101)</f>
        <v>*</v>
      </c>
      <c r="D120" s="101" t="str">
        <f>IF(FN_MC!D101="","*",FN_MC!D101)</f>
        <v>*</v>
      </c>
      <c r="E120" s="101" t="str">
        <f>IF(FN_MC!H101="","*",FN_MC!H101)</f>
        <v>*</v>
      </c>
      <c r="F120" s="114" t="str">
        <f>IF(FN_MC!M101="","*",FN_MC!M101)</f>
        <v>-</v>
      </c>
      <c r="G120" s="101" t="str">
        <f>IF(FN_MC!I101="","*",FN_MC!I101)</f>
        <v>*</v>
      </c>
      <c r="H120" s="101" t="str">
        <f>IF(FN_MC!AB101="","*",FN_MC!AB101)</f>
        <v>*</v>
      </c>
      <c r="I120" s="101" t="str">
        <f>IF(FN_MC!AC101="","*",FN_MC!AC101)</f>
        <v>*</v>
      </c>
      <c r="J120" s="102" t="str">
        <f>IF(FN_MC!AA101="","*",FN_MC!AA101)</f>
        <v>*</v>
      </c>
      <c r="K120" s="112" t="str">
        <f>IF(FN_MC!AD101="","*",FN_MC!AD101)</f>
        <v>*</v>
      </c>
    </row>
    <row r="121" spans="2:11" hidden="1">
      <c r="B121" s="100" t="str">
        <f>IF(FN_MC!Y102="","*",FN_MC!Y102)</f>
        <v>*</v>
      </c>
      <c r="C121" s="101" t="str">
        <f>IF(FN_MC!B102="","*",FN_MC!B102)</f>
        <v>*</v>
      </c>
      <c r="D121" s="101" t="str">
        <f>IF(FN_MC!D102="","*",FN_MC!D102)</f>
        <v>*</v>
      </c>
      <c r="E121" s="101" t="str">
        <f>IF(FN_MC!H102="","*",FN_MC!H102)</f>
        <v>*</v>
      </c>
      <c r="F121" s="114" t="str">
        <f>IF(FN_MC!M102="","*",FN_MC!M102)</f>
        <v>-</v>
      </c>
      <c r="G121" s="101" t="str">
        <f>IF(FN_MC!I102="","*",FN_MC!I102)</f>
        <v>*</v>
      </c>
      <c r="H121" s="101" t="str">
        <f>IF(FN_MC!AB102="","*",FN_MC!AB102)</f>
        <v>*</v>
      </c>
      <c r="I121" s="101" t="str">
        <f>IF(FN_MC!AC102="","*",FN_MC!AC102)</f>
        <v>*</v>
      </c>
      <c r="J121" s="102" t="str">
        <f>IF(FN_MC!AA102="","*",FN_MC!AA102)</f>
        <v>*</v>
      </c>
      <c r="K121" s="112" t="str">
        <f>IF(FN_MC!AD102="","*",FN_MC!AD102)</f>
        <v>*</v>
      </c>
    </row>
    <row r="122" spans="2:11" hidden="1">
      <c r="B122" s="100" t="str">
        <f>IF(FN_MC!Y103="","*",FN_MC!Y103)</f>
        <v>*</v>
      </c>
      <c r="C122" s="101" t="str">
        <f>IF(FN_MC!B103="","*",FN_MC!B103)</f>
        <v>*</v>
      </c>
      <c r="D122" s="101" t="str">
        <f>IF(FN_MC!D103="","*",FN_MC!D103)</f>
        <v>*</v>
      </c>
      <c r="E122" s="101" t="str">
        <f>IF(FN_MC!H103="","*",FN_MC!H103)</f>
        <v>*</v>
      </c>
      <c r="F122" s="114" t="str">
        <f>IF(FN_MC!M103="","*",FN_MC!M103)</f>
        <v>-</v>
      </c>
      <c r="G122" s="101" t="str">
        <f>IF(FN_MC!I103="","*",FN_MC!I103)</f>
        <v>*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*</v>
      </c>
    </row>
    <row r="123" spans="2:11" hidden="1">
      <c r="B123" s="100" t="str">
        <f>IF(FN_MC!Y104="","*",FN_MC!Y104)</f>
        <v>*</v>
      </c>
      <c r="C123" s="101" t="str">
        <f>IF(FN_MC!B104="","*",FN_MC!B104)</f>
        <v>*</v>
      </c>
      <c r="D123" s="101" t="str">
        <f>IF(FN_MC!D104="","*",FN_MC!D104)</f>
        <v>*</v>
      </c>
      <c r="E123" s="101" t="str">
        <f>IF(FN_MC!H104="","*",FN_MC!H104)</f>
        <v>*</v>
      </c>
      <c r="F123" s="114" t="str">
        <f>IF(FN_MC!M104="","*",FN_MC!M104)</f>
        <v>-</v>
      </c>
      <c r="G123" s="101" t="str">
        <f>IF(FN_MC!I104="","*",FN_MC!I104)</f>
        <v>*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*</v>
      </c>
    </row>
    <row r="124" spans="2:11" hidden="1">
      <c r="B124" s="100" t="str">
        <f>IF(FN_MC!Y105="","*",FN_MC!Y105)</f>
        <v>*</v>
      </c>
      <c r="C124" s="101" t="str">
        <f>IF(FN_MC!B105="","*",FN_MC!B105)</f>
        <v>*</v>
      </c>
      <c r="D124" s="101" t="str">
        <f>IF(FN_MC!D105="","*",FN_MC!D105)</f>
        <v>*</v>
      </c>
      <c r="E124" s="101" t="str">
        <f>IF(FN_MC!H105="","*",FN_MC!H105)</f>
        <v>*</v>
      </c>
      <c r="F124" s="114" t="str">
        <f>IF(FN_MC!M105="","*",FN_MC!M105)</f>
        <v>-</v>
      </c>
      <c r="G124" s="101" t="str">
        <f>IF(FN_MC!I105="","*",FN_MC!I105)</f>
        <v>*</v>
      </c>
      <c r="H124" s="101" t="str">
        <f>IF(FN_MC!AB105="","*",FN_MC!AB105)</f>
        <v>*</v>
      </c>
      <c r="I124" s="101" t="str">
        <f>IF(FN_MC!AC105="","*",FN_MC!AC105)</f>
        <v>*</v>
      </c>
      <c r="J124" s="102" t="str">
        <f>IF(FN_MC!AA105="","*",FN_MC!AA105)</f>
        <v>*</v>
      </c>
      <c r="K124" s="112" t="str">
        <f>IF(FN_MC!AD105="","*",FN_MC!AD105)</f>
        <v>*</v>
      </c>
    </row>
    <row r="125" spans="2:11" hidden="1">
      <c r="B125" s="100" t="str">
        <f>IF(FN_MC!Y106="","*",FN_MC!Y106)</f>
        <v>*</v>
      </c>
      <c r="C125" s="101" t="str">
        <f>IF(FN_MC!B106="","*",FN_MC!B106)</f>
        <v>*</v>
      </c>
      <c r="D125" s="101" t="str">
        <f>IF(FN_MC!D106="","*",FN_MC!D106)</f>
        <v>*</v>
      </c>
      <c r="E125" s="101" t="str">
        <f>IF(FN_MC!H106="","*",FN_MC!H106)</f>
        <v>*</v>
      </c>
      <c r="F125" s="114" t="str">
        <f>IF(FN_MC!M106="","*",FN_MC!M106)</f>
        <v>-</v>
      </c>
      <c r="G125" s="101" t="str">
        <f>IF(FN_MC!I106="","*",FN_MC!I106)</f>
        <v>*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*</v>
      </c>
    </row>
    <row r="126" spans="2:11" hidden="1">
      <c r="B126" s="100" t="str">
        <f>IF(FN_MC!Y107="","*",FN_MC!Y107)</f>
        <v>*</v>
      </c>
      <c r="C126" s="101" t="str">
        <f>IF(FN_MC!B107="","*",FN_MC!B107)</f>
        <v>*</v>
      </c>
      <c r="D126" s="101" t="str">
        <f>IF(FN_MC!D107="","*",FN_MC!D107)</f>
        <v>*</v>
      </c>
      <c r="E126" s="101" t="str">
        <f>IF(FN_MC!H107="","*",FN_MC!H107)</f>
        <v>*</v>
      </c>
      <c r="F126" s="114" t="str">
        <f>IF(FN_MC!M107="","*",FN_MC!M107)</f>
        <v>-</v>
      </c>
      <c r="G126" s="101" t="str">
        <f>IF(FN_MC!I107="","*",FN_MC!I107)</f>
        <v>*</v>
      </c>
      <c r="H126" s="101" t="str">
        <f>IF(FN_MC!AB107="","*",FN_MC!AB107)</f>
        <v>*</v>
      </c>
      <c r="I126" s="101" t="str">
        <f>IF(FN_MC!AC107="","*",FN_MC!AC107)</f>
        <v>*</v>
      </c>
      <c r="J126" s="102" t="str">
        <f>IF(FN_MC!AA107="","*",FN_MC!AA107)</f>
        <v>*</v>
      </c>
      <c r="K126" s="112" t="str">
        <f>IF(FN_MC!AD107="","*",FN_MC!AD107)</f>
        <v>*</v>
      </c>
    </row>
    <row r="127" spans="2:11" hidden="1">
      <c r="B127" s="100" t="str">
        <f>IF(FN_MC!Y108="","*",FN_MC!Y108)</f>
        <v>*</v>
      </c>
      <c r="C127" s="101" t="str">
        <f>IF(FN_MC!B108="","*",FN_MC!B108)</f>
        <v>*</v>
      </c>
      <c r="D127" s="101" t="str">
        <f>IF(FN_MC!D108="","*",FN_MC!D108)</f>
        <v>*</v>
      </c>
      <c r="E127" s="101" t="str">
        <f>IF(FN_MC!H108="","*",FN_MC!H108)</f>
        <v>*</v>
      </c>
      <c r="F127" s="114" t="str">
        <f>IF(FN_MC!M108="","*",FN_MC!M108)</f>
        <v>-</v>
      </c>
      <c r="G127" s="101" t="str">
        <f>IF(FN_MC!I108="","*",FN_MC!I108)</f>
        <v>*</v>
      </c>
      <c r="H127" s="101" t="str">
        <f>IF(FN_MC!AB108="","*",FN_MC!AB108)</f>
        <v>*</v>
      </c>
      <c r="I127" s="101" t="str">
        <f>IF(FN_MC!AC108="","*",FN_MC!AC108)</f>
        <v>*</v>
      </c>
      <c r="J127" s="102" t="str">
        <f>IF(FN_MC!AA108="","*",FN_MC!AA108)</f>
        <v>*</v>
      </c>
      <c r="K127" s="112" t="str">
        <f>IF(FN_MC!AD108="","*",FN_MC!AD108)</f>
        <v>*</v>
      </c>
    </row>
    <row r="128" spans="2:11" hidden="1">
      <c r="B128" s="100" t="str">
        <f>IF(FN_MC!Y109="","*",FN_MC!Y109)</f>
        <v>*</v>
      </c>
      <c r="C128" s="101" t="str">
        <f>IF(FN_MC!B109="","*",FN_MC!B109)</f>
        <v>*</v>
      </c>
      <c r="D128" s="101" t="str">
        <f>IF(FN_MC!D109="","*",FN_MC!D109)</f>
        <v>*</v>
      </c>
      <c r="E128" s="101" t="str">
        <f>IF(FN_MC!H109="","*",FN_MC!H109)</f>
        <v>*</v>
      </c>
      <c r="F128" s="114" t="str">
        <f>IF(FN_MC!M109="","*",FN_MC!M109)</f>
        <v>-</v>
      </c>
      <c r="G128" s="101" t="str">
        <f>IF(FN_MC!I109="","*",FN_MC!I109)</f>
        <v>*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*</v>
      </c>
    </row>
    <row r="129" spans="2:11" hidden="1">
      <c r="B129" s="100" t="str">
        <f>IF(FN_MC!Y110="","*",FN_MC!Y110)</f>
        <v>*</v>
      </c>
      <c r="C129" s="101" t="str">
        <f>IF(FN_MC!B110="","*",FN_MC!B110)</f>
        <v>*</v>
      </c>
      <c r="D129" s="101" t="str">
        <f>IF(FN_MC!D110="","*",FN_MC!D110)</f>
        <v>*</v>
      </c>
      <c r="E129" s="101" t="str">
        <f>IF(FN_MC!H110="","*",FN_MC!H110)</f>
        <v>*</v>
      </c>
      <c r="F129" s="114" t="str">
        <f>IF(FN_MC!M110="","*",FN_MC!M110)</f>
        <v>-</v>
      </c>
      <c r="G129" s="101" t="str">
        <f>IF(FN_MC!I110="","*",FN_MC!I110)</f>
        <v>*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*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1476</v>
      </c>
      <c r="D5" s="268"/>
      <c r="E5" s="268"/>
      <c r="F5" s="268"/>
      <c r="G5" s="268"/>
      <c r="H5" s="268"/>
      <c r="I5" s="268"/>
      <c r="J5" s="269"/>
      <c r="K5" s="270" t="s">
        <v>1477</v>
      </c>
      <c r="L5" s="271"/>
      <c r="M5" s="271"/>
      <c r="N5" s="271"/>
      <c r="O5" s="272" t="s">
        <v>1478</v>
      </c>
      <c r="P5" s="273"/>
      <c r="Q5" s="274"/>
    </row>
    <row r="6" spans="1:17" s="81" customFormat="1" ht="15.75" customHeight="1">
      <c r="A6" s="75" t="s">
        <v>1443</v>
      </c>
      <c r="B6" s="82" t="s">
        <v>1442</v>
      </c>
      <c r="C6" s="83" t="s">
        <v>1210</v>
      </c>
      <c r="D6" s="84" t="s">
        <v>1211</v>
      </c>
      <c r="E6" s="83" t="s">
        <v>1479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1480</v>
      </c>
      <c r="M6" s="116" t="s">
        <v>29</v>
      </c>
      <c r="N6" s="117" t="s">
        <v>1205</v>
      </c>
      <c r="O6" s="165" t="s">
        <v>1248</v>
      </c>
      <c r="P6" s="128"/>
      <c r="Q6" s="139" t="s">
        <v>1481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8.3333333333333329E-2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0</v>
      </c>
      <c r="P95" s="78"/>
      <c r="Q95" s="120" t="str">
        <f>IF($A$2=1,IF(FN_MC!BJ71="","*",FN_MC!BJ71),IF(FN_MC!BK71="","*",FN_MC!BK71))</f>
        <v>MC1 10:34, oportunidade as 12h após I83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A60</v>
      </c>
      <c r="F99" s="87" t="str">
        <f>IF(FN_MC!H76="","*",FN_MC!H76)</f>
        <v>TCS291</v>
      </c>
      <c r="G99" s="87" t="str">
        <f>IF(FN_MC!M76="","*",FN_MC!M76)</f>
        <v>TCS-TRC</v>
      </c>
      <c r="H99" s="125">
        <f>IF(FN_MC!K76="","*",FN_MC!K76)</f>
        <v>291</v>
      </c>
      <c r="I99" s="110">
        <f>IF(FN_MC!O76="","*",FN_MC!O76)</f>
        <v>0.33333333333333331</v>
      </c>
      <c r="J99" s="110">
        <f>IF(FN_MC!P76="","*",FN_MC!P76)</f>
        <v>4.1666666666666664E-2</v>
      </c>
      <c r="K99" s="118" t="str">
        <f>IF(FN_MC!AK76="","*",FN_MC!AK76)</f>
        <v>TCS291</v>
      </c>
      <c r="L99" s="118" t="str">
        <f>IF(FN_MC!AM76="","*",FN_MC!AM76)</f>
        <v>TCS-TRC</v>
      </c>
      <c r="M99" s="118">
        <f>IF(FN_MC!AP76="","*",FN_MC!AP76)</f>
        <v>291</v>
      </c>
      <c r="N99" s="118" t="str">
        <f>IF(FN_MC!AM76="","*",FN_MC!AM76)</f>
        <v>TCS-TRC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TMI-TCS</v>
      </c>
      <c r="E100" s="87" t="str">
        <f>IF(FN_MC!D77="","*",FN_MC!D77)</f>
        <v>MARCOS (TF-520)</v>
      </c>
      <c r="F100" s="87" t="str">
        <f>IF(FN_MC!H77="","*",FN_MC!H77)</f>
        <v>277TCS</v>
      </c>
      <c r="G100" s="87" t="str">
        <f>IF(FN_MC!M77="","*",FN_MC!M77)</f>
        <v>TJA-TCS</v>
      </c>
      <c r="H100" s="125">
        <f>IF(FN_MC!K77="","*",FN_MC!K77)</f>
        <v>280.5</v>
      </c>
      <c r="I100" s="110">
        <f>IF(FN_MC!O77="","*",FN_MC!O77)</f>
        <v>0.375</v>
      </c>
      <c r="J100" s="110">
        <f>IF(FN_MC!P77="","*",FN_MC!P77)</f>
        <v>8.3333333333333329E-2</v>
      </c>
      <c r="K100" s="118" t="str">
        <f>IF(FN_MC!AK77="","*",FN_MC!AK77)</f>
        <v>277TCS</v>
      </c>
      <c r="L100" s="118" t="str">
        <f>IF(FN_MC!AM77="","*",FN_MC!AM77)</f>
        <v>TJA-TCS</v>
      </c>
      <c r="M100" s="118">
        <f>IF(FN_MC!AP77="","*",FN_MC!AP77)</f>
        <v>280.5</v>
      </c>
      <c r="N100" s="118" t="str">
        <f>IF(FN_MC!AM77="","*",FN_MC!AM77)</f>
        <v>TJA-TCS</v>
      </c>
      <c r="O100" s="136">
        <f>FN_MC!BH77</f>
        <v>0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W50</v>
      </c>
      <c r="F101" s="87" t="str">
        <f>IF(FN_MC!H78="","*",FN_MC!H78)</f>
        <v>TCS2</v>
      </c>
      <c r="G101" s="87" t="str">
        <f>IF(FN_MC!M78="","*",FN_MC!M78)</f>
        <v>TVI-TJA</v>
      </c>
      <c r="H101" s="125">
        <f>IF(FN_MC!K78="","*",FN_MC!K78)</f>
        <v>260</v>
      </c>
      <c r="I101" s="110">
        <f>IF(FN_MC!O78="","*",FN_MC!O78)</f>
        <v>0.45833333333333331</v>
      </c>
      <c r="J101" s="110">
        <f>IF(FN_MC!P78="","*",FN_MC!P78)</f>
        <v>8.3333333333333329E-2</v>
      </c>
      <c r="K101" s="118" t="str">
        <f>IF(FN_MC!AK78="","*",FN_MC!AK78)</f>
        <v>TCS2</v>
      </c>
      <c r="L101" s="118" t="str">
        <f>IF(FN_MC!AM78="","*",FN_MC!AM78)</f>
        <v>TVI-TJA</v>
      </c>
      <c r="M101" s="118">
        <f>IF(FN_MC!AP78="","*",FN_MC!AP78)</f>
        <v>260</v>
      </c>
      <c r="N101" s="118" t="str">
        <f>IF(FN_MC!AM78="","*",FN_MC!AM78)</f>
        <v>TVI-TJA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 t="str">
        <f>IF(FN_MC!B79="","*",FN_MC!B79)</f>
        <v>*</v>
      </c>
      <c r="B102" s="86" t="str">
        <f>IF(FN_MC!X79="","*",FN_MC!X79)</f>
        <v>*</v>
      </c>
      <c r="C102" s="87" t="str">
        <f>IF(FN_MC!S79="","*",FN_MC!S79)</f>
        <v>-</v>
      </c>
      <c r="D102" s="87" t="str">
        <f>IF(FN_MC!T79="","*",FN_MC!T79)</f>
        <v>-</v>
      </c>
      <c r="E102" s="87" t="str">
        <f>IF(FN_MC!D79="","*",FN_MC!D79)</f>
        <v>*</v>
      </c>
      <c r="F102" s="87" t="str">
        <f>IF(FN_MC!H79="","*",FN_MC!H79)</f>
        <v>*</v>
      </c>
      <c r="G102" s="87" t="str">
        <f>IF(FN_MC!M79="","*",FN_MC!M79)</f>
        <v>-</v>
      </c>
      <c r="H102" s="125" t="str">
        <f>IF(FN_MC!K79="","*",FN_MC!K79)</f>
        <v>*</v>
      </c>
      <c r="I102" s="110" t="str">
        <f>IF(FN_MC!O79="","*",FN_MC!O79)</f>
        <v>*</v>
      </c>
      <c r="J102" s="110" t="str">
        <f>IF(FN_MC!P79="","*",FN_MC!P79)</f>
        <v>*</v>
      </c>
      <c r="K102" s="118" t="str">
        <f>IF(FN_MC!AK79="","*",FN_MC!AK79)</f>
        <v>-</v>
      </c>
      <c r="L102" s="118" t="str">
        <f>IF(FN_MC!AM79="","*",FN_MC!AM79)</f>
        <v>-</v>
      </c>
      <c r="M102" s="118" t="str">
        <f>IF(FN_MC!AP79="","*",FN_MC!AP79)</f>
        <v>-</v>
      </c>
      <c r="N102" s="118" t="str">
        <f>IF(FN_MC!AM79="","*",FN_MC!AM79)</f>
        <v>-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>
        <f>IF(FN_MC!B80="","*",FN_MC!B80)</f>
        <v>46062</v>
      </c>
      <c r="B103" s="86" t="str">
        <f>IF(FN_MC!X80="","*",FN_MC!X80)</f>
        <v>Oportunidade</v>
      </c>
      <c r="C103" s="87" t="str">
        <f>IF(FN_MC!S80="","*",FN_MC!S80)</f>
        <v>FERRONORTE</v>
      </c>
      <c r="D103" s="87" t="str">
        <f>IF(FN_MC!T80="","*",FN_MC!T80)</f>
        <v>TMI-TCS</v>
      </c>
      <c r="E103" s="87" t="str">
        <f>IF(FN_MC!D80="","*",FN_MC!D80)</f>
        <v>V66</v>
      </c>
      <c r="F103" s="87" t="str">
        <f>IF(FN_MC!H80="","*",FN_MC!H80)</f>
        <v>TID2</v>
      </c>
      <c r="G103" s="87" t="str">
        <f>IF(FN_MC!M80="","*",FN_MC!M80)</f>
        <v>TCE-TID</v>
      </c>
      <c r="H103" s="125">
        <f>IF(FN_MC!K80="","*",FN_MC!K80)</f>
        <v>172</v>
      </c>
      <c r="I103" s="110">
        <f>IF(FN_MC!O80="","*",FN_MC!O80)</f>
        <v>0.45833333333333331</v>
      </c>
      <c r="J103" s="110">
        <f>IF(FN_MC!P80="","*",FN_MC!P80)</f>
        <v>8.3333333333333329E-2</v>
      </c>
      <c r="K103" s="118" t="str">
        <f>IF(FN_MC!AK80="","*",FN_MC!AK80)</f>
        <v>TID2</v>
      </c>
      <c r="L103" s="118" t="str">
        <f>IF(FN_MC!AM80="","*",FN_MC!AM80)</f>
        <v>TCE-TID</v>
      </c>
      <c r="M103" s="118">
        <f>IF(FN_MC!AP80="","*",FN_MC!AP80)</f>
        <v>172</v>
      </c>
      <c r="N103" s="118" t="str">
        <f>IF(FN_MC!AM80="","*",FN_MC!AM80)</f>
        <v>TCE-TID</v>
      </c>
      <c r="O103" s="136">
        <f>FN_MC!BH80</f>
        <v>0</v>
      </c>
      <c r="P103" s="78"/>
      <c r="Q103" s="120" t="str">
        <f>IF($A$2=1,IF(FN_MC!BJ80="","*",FN_MC!BJ80),IF(FN_MC!BK80="","*",FN_MC!BK80))</f>
        <v>*</v>
      </c>
    </row>
    <row r="104" spans="1:17">
      <c r="A104" s="85" t="str">
        <f>IF(FN_MC!B81="","*",FN_MC!B81)</f>
        <v>*</v>
      </c>
      <c r="B104" s="86" t="str">
        <f>IF(FN_MC!X81="","*",FN_MC!X81)</f>
        <v>*</v>
      </c>
      <c r="C104" s="87" t="str">
        <f>IF(FN_MC!S81="","*",FN_MC!S81)</f>
        <v>-</v>
      </c>
      <c r="D104" s="87" t="str">
        <f>IF(FN_MC!T81="","*",FN_MC!T81)</f>
        <v>-</v>
      </c>
      <c r="E104" s="87" t="str">
        <f>IF(FN_MC!D81="","*",FN_MC!D81)</f>
        <v>*</v>
      </c>
      <c r="F104" s="87" t="str">
        <f>IF(FN_MC!H81="","*",FN_MC!H81)</f>
        <v>*</v>
      </c>
      <c r="G104" s="87" t="str">
        <f>IF(FN_MC!M81="","*",FN_MC!M81)</f>
        <v>-</v>
      </c>
      <c r="H104" s="125" t="str">
        <f>IF(FN_MC!K81="","*",FN_MC!K81)</f>
        <v>*</v>
      </c>
      <c r="I104" s="110" t="str">
        <f>IF(FN_MC!O81="","*",FN_MC!O81)</f>
        <v>*</v>
      </c>
      <c r="J104" s="110" t="str">
        <f>IF(FN_MC!P81="","*",FN_MC!P81)</f>
        <v>*</v>
      </c>
      <c r="K104" s="118" t="str">
        <f>IF(FN_MC!AK81="","*",FN_MC!AK81)</f>
        <v>-</v>
      </c>
      <c r="L104" s="118" t="str">
        <f>IF(FN_MC!AM81="","*",FN_MC!AM81)</f>
        <v>-</v>
      </c>
      <c r="M104" s="118" t="str">
        <f>IF(FN_MC!AP81="","*",FN_MC!AP81)</f>
        <v>-</v>
      </c>
      <c r="N104" s="118" t="str">
        <f>IF(FN_MC!AM81="","*",FN_MC!AM81)</f>
        <v>-</v>
      </c>
      <c r="O104" s="136">
        <f>FN_MC!BH81</f>
        <v>0</v>
      </c>
      <c r="P104" s="78"/>
      <c r="Q104" s="120" t="str">
        <f>IF($A$2=1,IF(FN_MC!BJ81="","*",FN_MC!BJ81),IF(FN_MC!BK81="","*",FN_MC!BK81))</f>
        <v>*</v>
      </c>
    </row>
    <row r="105" spans="1:17">
      <c r="A105" s="85" t="str">
        <f>IF(FN_MC!B82="","*",FN_MC!B82)</f>
        <v>*</v>
      </c>
      <c r="B105" s="86" t="str">
        <f>IF(FN_MC!X82="","*",FN_MC!X82)</f>
        <v>*</v>
      </c>
      <c r="C105" s="87" t="str">
        <f>IF(FN_MC!S82="","*",FN_MC!S82)</f>
        <v>-</v>
      </c>
      <c r="D105" s="87" t="str">
        <f>IF(FN_MC!T82="","*",FN_MC!T82)</f>
        <v>-</v>
      </c>
      <c r="E105" s="87" t="str">
        <f>IF(FN_MC!D82="","*",FN_MC!D82)</f>
        <v>*</v>
      </c>
      <c r="F105" s="87" t="str">
        <f>IF(FN_MC!H82="","*",FN_MC!H82)</f>
        <v>*</v>
      </c>
      <c r="G105" s="87" t="str">
        <f>IF(FN_MC!M82="","*",FN_MC!M82)</f>
        <v>-</v>
      </c>
      <c r="H105" s="125" t="str">
        <f>IF(FN_MC!K82="","*",FN_MC!K82)</f>
        <v>*</v>
      </c>
      <c r="I105" s="110" t="str">
        <f>IF(FN_MC!O82="","*",FN_MC!O82)</f>
        <v>*</v>
      </c>
      <c r="J105" s="110" t="str">
        <f>IF(FN_MC!P82="","*",FN_MC!P82)</f>
        <v>*</v>
      </c>
      <c r="K105" s="118" t="str">
        <f>IF(FN_MC!AK82="","*",FN_MC!AK82)</f>
        <v>-</v>
      </c>
      <c r="L105" s="118" t="str">
        <f>IF(FN_MC!AM82="","*",FN_MC!AM82)</f>
        <v>-</v>
      </c>
      <c r="M105" s="118" t="str">
        <f>IF(FN_MC!AP82="","*",FN_MC!AP82)</f>
        <v>-</v>
      </c>
      <c r="N105" s="118" t="str">
        <f>IF(FN_MC!AM82="","*",FN_MC!AM82)</f>
        <v>-</v>
      </c>
      <c r="O105" s="136">
        <f>FN_MC!BH82</f>
        <v>0</v>
      </c>
      <c r="P105" s="78"/>
      <c r="Q105" s="120" t="str">
        <f>IF($A$2=1,IF(FN_MC!BJ82="","*",FN_MC!BJ82),IF(FN_MC!BK82="","*",FN_MC!BK82))</f>
        <v>*</v>
      </c>
    </row>
    <row r="106" spans="1:17">
      <c r="A106" s="85" t="str">
        <f>IF(FN_MC!B83="","*",FN_MC!B83)</f>
        <v>*</v>
      </c>
      <c r="B106" s="86" t="str">
        <f>IF(FN_MC!X83="","*",FN_MC!X83)</f>
        <v>*</v>
      </c>
      <c r="C106" s="87" t="str">
        <f>IF(FN_MC!S83="","*",FN_MC!S83)</f>
        <v>-</v>
      </c>
      <c r="D106" s="87" t="str">
        <f>IF(FN_MC!T83="","*",FN_MC!T83)</f>
        <v>-</v>
      </c>
      <c r="E106" s="87" t="str">
        <f>IF(FN_MC!D83="","*",FN_MC!D83)</f>
        <v>*</v>
      </c>
      <c r="F106" s="87" t="str">
        <f>IF(FN_MC!H83="","*",FN_MC!H83)</f>
        <v>*</v>
      </c>
      <c r="G106" s="87" t="str">
        <f>IF(FN_MC!M83="","*",FN_MC!M83)</f>
        <v>-</v>
      </c>
      <c r="H106" s="125" t="str">
        <f>IF(FN_MC!K83="","*",FN_MC!K83)</f>
        <v>*</v>
      </c>
      <c r="I106" s="110" t="str">
        <f>IF(FN_MC!O83="","*",FN_MC!O83)</f>
        <v>*</v>
      </c>
      <c r="J106" s="110" t="str">
        <f>IF(FN_MC!P83="","*",FN_MC!P83)</f>
        <v>*</v>
      </c>
      <c r="K106" s="118" t="str">
        <f>IF(FN_MC!AK83="","*",FN_MC!AK83)</f>
        <v>-</v>
      </c>
      <c r="L106" s="118" t="str">
        <f>IF(FN_MC!AM83="","*",FN_MC!AM83)</f>
        <v>-</v>
      </c>
      <c r="M106" s="118" t="str">
        <f>IF(FN_MC!AP83="","*",FN_MC!AP83)</f>
        <v>-</v>
      </c>
      <c r="N106" s="118" t="str">
        <f>IF(FN_MC!AM83="","*",FN_MC!AM83)</f>
        <v>-</v>
      </c>
      <c r="O106" s="136">
        <f>FN_MC!BH83</f>
        <v>0</v>
      </c>
      <c r="P106" s="78"/>
      <c r="Q106" s="120" t="str">
        <f>IF($A$2=1,IF(FN_MC!BJ83="","*",FN_MC!BJ83),IF(FN_MC!BK83="","*",FN_MC!BK83))</f>
        <v>*</v>
      </c>
    </row>
    <row r="107" spans="1:17">
      <c r="A107" s="85" t="str">
        <f>IF(FN_MC!B84="","*",FN_MC!B84)</f>
        <v>*</v>
      </c>
      <c r="B107" s="86" t="str">
        <f>IF(FN_MC!X84="","*",FN_MC!X84)</f>
        <v>*</v>
      </c>
      <c r="C107" s="87" t="str">
        <f>IF(FN_MC!S84="","*",FN_MC!S84)</f>
        <v>-</v>
      </c>
      <c r="D107" s="87" t="str">
        <f>IF(FN_MC!T84="","*",FN_MC!T84)</f>
        <v>-</v>
      </c>
      <c r="E107" s="87" t="str">
        <f>IF(FN_MC!D84="","*",FN_MC!D84)</f>
        <v>*</v>
      </c>
      <c r="F107" s="87" t="str">
        <f>IF(FN_MC!H84="","*",FN_MC!H84)</f>
        <v>*</v>
      </c>
      <c r="G107" s="87" t="str">
        <f>IF(FN_MC!M84="","*",FN_MC!M84)</f>
        <v>-</v>
      </c>
      <c r="H107" s="125" t="str">
        <f>IF(FN_MC!K84="","*",FN_MC!K84)</f>
        <v>*</v>
      </c>
      <c r="I107" s="110" t="str">
        <f>IF(FN_MC!O84="","*",FN_MC!O84)</f>
        <v>*</v>
      </c>
      <c r="J107" s="110" t="str">
        <f>IF(FN_MC!P84="","*",FN_MC!P84)</f>
        <v>*</v>
      </c>
      <c r="K107" s="118" t="str">
        <f>IF(FN_MC!AK84="","*",FN_MC!AK84)</f>
        <v>-</v>
      </c>
      <c r="L107" s="118" t="str">
        <f>IF(FN_MC!AM84="","*",FN_MC!AM84)</f>
        <v>-</v>
      </c>
      <c r="M107" s="118" t="str">
        <f>IF(FN_MC!AP84="","*",FN_MC!AP84)</f>
        <v>-</v>
      </c>
      <c r="N107" s="118" t="str">
        <f>IF(FN_MC!AM84="","*",FN_MC!AM84)</f>
        <v>-</v>
      </c>
      <c r="O107" s="136">
        <f>FN_MC!BH84</f>
        <v>0</v>
      </c>
      <c r="P107" s="78"/>
      <c r="Q107" s="120" t="str">
        <f>IF($A$2=1,IF(FN_MC!BJ84="","*",FN_MC!BJ84),IF(FN_MC!BK84="","*",FN_MC!BK84))</f>
        <v>*</v>
      </c>
    </row>
    <row r="108" spans="1:17">
      <c r="A108" s="85" t="str">
        <f>IF(FN_MC!B85="","*",FN_MC!B85)</f>
        <v>*</v>
      </c>
      <c r="B108" s="86" t="str">
        <f>IF(FN_MC!X85="","*",FN_MC!X85)</f>
        <v>*</v>
      </c>
      <c r="C108" s="87" t="str">
        <f>IF(FN_MC!S85="","*",FN_MC!S85)</f>
        <v>-</v>
      </c>
      <c r="D108" s="87" t="str">
        <f>IF(FN_MC!T85="","*",FN_MC!T85)</f>
        <v>-</v>
      </c>
      <c r="E108" s="87" t="str">
        <f>IF(FN_MC!D85="","*",FN_MC!D85)</f>
        <v>*</v>
      </c>
      <c r="F108" s="87" t="str">
        <f>IF(FN_MC!H85="","*",FN_MC!H85)</f>
        <v>*</v>
      </c>
      <c r="G108" s="87" t="str">
        <f>IF(FN_MC!M85="","*",FN_MC!M85)</f>
        <v>-</v>
      </c>
      <c r="H108" s="125" t="str">
        <f>IF(FN_MC!K85="","*",FN_MC!K85)</f>
        <v>*</v>
      </c>
      <c r="I108" s="110" t="str">
        <f>IF(FN_MC!O85="","*",FN_MC!O85)</f>
        <v>*</v>
      </c>
      <c r="J108" s="110" t="str">
        <f>IF(FN_MC!P85="","*",FN_MC!P85)</f>
        <v>*</v>
      </c>
      <c r="K108" s="118" t="str">
        <f>IF(FN_MC!AK85="","*",FN_MC!AK85)</f>
        <v>-</v>
      </c>
      <c r="L108" s="118" t="str">
        <f>IF(FN_MC!AM85="","*",FN_MC!AM85)</f>
        <v>-</v>
      </c>
      <c r="M108" s="118" t="str">
        <f>IF(FN_MC!AP85="","*",FN_MC!AP85)</f>
        <v>-</v>
      </c>
      <c r="N108" s="118" t="str">
        <f>IF(FN_MC!AM85="","*",FN_MC!AM85)</f>
        <v>-</v>
      </c>
      <c r="O108" s="136">
        <f>FN_MC!BH85</f>
        <v>0</v>
      </c>
      <c r="P108" s="78"/>
      <c r="Q108" s="120" t="str">
        <f>IF($A$2=1,IF(FN_MC!BJ85="","*",FN_MC!BJ85),IF(FN_MC!BK85="","*",FN_MC!BK85))</f>
        <v>*</v>
      </c>
    </row>
    <row r="109" spans="1:17">
      <c r="A109" s="85" t="str">
        <f>IF(FN_MC!B86="","*",FN_MC!B86)</f>
        <v>*</v>
      </c>
      <c r="B109" s="86" t="str">
        <f>IF(FN_MC!X86="","*",FN_MC!X86)</f>
        <v>*</v>
      </c>
      <c r="C109" s="87" t="str">
        <f>IF(FN_MC!S86="","*",FN_MC!S86)</f>
        <v>-</v>
      </c>
      <c r="D109" s="87" t="str">
        <f>IF(FN_MC!T86="","*",FN_MC!T86)</f>
        <v>-</v>
      </c>
      <c r="E109" s="87" t="str">
        <f>IF(FN_MC!D86="","*",FN_MC!D86)</f>
        <v>*</v>
      </c>
      <c r="F109" s="87" t="str">
        <f>IF(FN_MC!H86="","*",FN_MC!H86)</f>
        <v>*</v>
      </c>
      <c r="G109" s="87" t="str">
        <f>IF(FN_MC!M86="","*",FN_MC!M86)</f>
        <v>-</v>
      </c>
      <c r="H109" s="125" t="str">
        <f>IF(FN_MC!K86="","*",FN_MC!K86)</f>
        <v>*</v>
      </c>
      <c r="I109" s="110" t="str">
        <f>IF(FN_MC!O86="","*",FN_MC!O86)</f>
        <v>*</v>
      </c>
      <c r="J109" s="110" t="str">
        <f>IF(FN_MC!P86="","*",FN_MC!P86)</f>
        <v>*</v>
      </c>
      <c r="K109" s="118" t="str">
        <f>IF(FN_MC!AK86="","*",FN_MC!AK86)</f>
        <v>-</v>
      </c>
      <c r="L109" s="118" t="str">
        <f>IF(FN_MC!AM86="","*",FN_MC!AM86)</f>
        <v>-</v>
      </c>
      <c r="M109" s="118" t="str">
        <f>IF(FN_MC!AP86="","*",FN_MC!AP86)</f>
        <v>-</v>
      </c>
      <c r="N109" s="118" t="str">
        <f>IF(FN_MC!AM86="","*",FN_MC!AM86)</f>
        <v>-</v>
      </c>
      <c r="O109" s="136">
        <f>FN_MC!BH86</f>
        <v>0</v>
      </c>
      <c r="P109" s="78"/>
      <c r="Q109" s="120" t="str">
        <f>IF($A$2=1,IF(FN_MC!BJ86="","*",FN_MC!BJ86),IF(FN_MC!BK86="","*",FN_MC!BK86))</f>
        <v>*</v>
      </c>
    </row>
    <row r="110" spans="1:17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6">
        <f>FN_MC!BH87</f>
        <v>0</v>
      </c>
      <c r="P110" s="78"/>
      <c r="Q110" s="120" t="str">
        <f>IF($A$2=1,IF(FN_MC!BJ87="","*",FN_MC!BJ87),IF(FN_MC!BK87="","*",FN_MC!BK87))</f>
        <v>*</v>
      </c>
    </row>
    <row r="111" spans="1:17">
      <c r="A111" s="85" t="str">
        <f>IF(FN_MC!B88="","*",FN_MC!B88)</f>
        <v>*</v>
      </c>
      <c r="B111" s="86" t="str">
        <f>IF(FN_MC!X88="","*",FN_MC!X88)</f>
        <v>*</v>
      </c>
      <c r="C111" s="87" t="str">
        <f>IF(FN_MC!S88="","*",FN_MC!S88)</f>
        <v>-</v>
      </c>
      <c r="D111" s="87" t="str">
        <f>IF(FN_MC!T88="","*",FN_MC!T88)</f>
        <v>-</v>
      </c>
      <c r="E111" s="87" t="str">
        <f>IF(FN_MC!D88="","*",FN_MC!D88)</f>
        <v>*</v>
      </c>
      <c r="F111" s="87" t="str">
        <f>IF(FN_MC!H88="","*",FN_MC!H88)</f>
        <v>*</v>
      </c>
      <c r="G111" s="87" t="str">
        <f>IF(FN_MC!M88="","*",FN_MC!M88)</f>
        <v>-</v>
      </c>
      <c r="H111" s="125" t="str">
        <f>IF(FN_MC!K88="","*",FN_MC!K88)</f>
        <v>*</v>
      </c>
      <c r="I111" s="110" t="str">
        <f>IF(FN_MC!O88="","*",FN_MC!O88)</f>
        <v>*</v>
      </c>
      <c r="J111" s="110" t="str">
        <f>IF(FN_MC!P88="","*",FN_MC!P88)</f>
        <v>*</v>
      </c>
      <c r="K111" s="118" t="str">
        <f>IF(FN_MC!AK88="","*",FN_MC!AK88)</f>
        <v>-</v>
      </c>
      <c r="L111" s="118" t="str">
        <f>IF(FN_MC!AM88="","*",FN_MC!AM88)</f>
        <v>-</v>
      </c>
      <c r="M111" s="118" t="str">
        <f>IF(FN_MC!AP88="","*",FN_MC!AP88)</f>
        <v>-</v>
      </c>
      <c r="N111" s="118" t="str">
        <f>IF(FN_MC!AM88="","*",FN_MC!AM88)</f>
        <v>-</v>
      </c>
      <c r="O111" s="136">
        <f>FN_MC!BH88</f>
        <v>0</v>
      </c>
      <c r="P111" s="78"/>
      <c r="Q111" s="120" t="str">
        <f>IF($A$2=1,IF(FN_MC!BJ88="","*",FN_MC!BJ88),IF(FN_MC!BK88="","*",FN_MC!BK88))</f>
        <v>*</v>
      </c>
    </row>
    <row r="112" spans="1:17">
      <c r="A112" s="85" t="str">
        <f>IF(FN_MC!B89="","*",FN_MC!B89)</f>
        <v>*</v>
      </c>
      <c r="B112" s="86" t="str">
        <f>IF(FN_MC!X89="","*",FN_MC!X89)</f>
        <v>*</v>
      </c>
      <c r="C112" s="87" t="str">
        <f>IF(FN_MC!S89="","*",FN_MC!S89)</f>
        <v>-</v>
      </c>
      <c r="D112" s="87" t="str">
        <f>IF(FN_MC!T89="","*",FN_MC!T89)</f>
        <v>-</v>
      </c>
      <c r="E112" s="87" t="str">
        <f>IF(FN_MC!D89="","*",FN_MC!D89)</f>
        <v>*</v>
      </c>
      <c r="F112" s="87" t="str">
        <f>IF(FN_MC!H89="","*",FN_MC!H89)</f>
        <v>*</v>
      </c>
      <c r="G112" s="87" t="str">
        <f>IF(FN_MC!M89="","*",FN_MC!M89)</f>
        <v>-</v>
      </c>
      <c r="H112" s="125" t="str">
        <f>IF(FN_MC!K89="","*",FN_MC!K89)</f>
        <v>*</v>
      </c>
      <c r="I112" s="110" t="str">
        <f>IF(FN_MC!O89="","*",FN_MC!O89)</f>
        <v>*</v>
      </c>
      <c r="J112" s="110" t="str">
        <f>IF(FN_MC!P89="","*",FN_MC!P89)</f>
        <v>*</v>
      </c>
      <c r="K112" s="118" t="str">
        <f>IF(FN_MC!AK89="","*",FN_MC!AK89)</f>
        <v>-</v>
      </c>
      <c r="L112" s="118" t="str">
        <f>IF(FN_MC!AM89="","*",FN_MC!AM89)</f>
        <v>-</v>
      </c>
      <c r="M112" s="118" t="str">
        <f>IF(FN_MC!AP89="","*",FN_MC!AP89)</f>
        <v>-</v>
      </c>
      <c r="N112" s="118" t="str">
        <f>IF(FN_MC!AM89="","*",FN_MC!AM89)</f>
        <v>-</v>
      </c>
      <c r="O112" s="136">
        <f>FN_MC!BH89</f>
        <v>0</v>
      </c>
      <c r="P112" s="78"/>
      <c r="Q112" s="120" t="str">
        <f>IF($A$2=1,IF(FN_MC!BJ89="","*",FN_MC!BJ89),IF(FN_MC!BK89="","*",FN_MC!BK89))</f>
        <v>*</v>
      </c>
    </row>
    <row r="113" spans="1:17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6">
        <f>FN_MC!BH90</f>
        <v>0</v>
      </c>
      <c r="P113" s="78"/>
      <c r="Q113" s="120" t="str">
        <f>IF($A$2=1,IF(FN_MC!BJ90="","*",FN_MC!BJ90),IF(FN_MC!BK90="","*",FN_MC!BK90))</f>
        <v>*</v>
      </c>
    </row>
    <row r="114" spans="1:17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6">
        <f>FN_MC!BH91</f>
        <v>0</v>
      </c>
      <c r="P114" s="78"/>
      <c r="Q114" s="120" t="str">
        <f>IF($A$2=1,IF(FN_MC!BJ91="","*",FN_MC!BJ91),IF(FN_MC!BK91="","*",FN_MC!BK91))</f>
        <v>*</v>
      </c>
    </row>
    <row r="115" spans="1:17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6">
        <f>FN_MC!BH92</f>
        <v>0</v>
      </c>
      <c r="P115" s="78"/>
      <c r="Q115" s="120" t="str">
        <f>IF($A$2=1,IF(FN_MC!BJ92="","*",FN_MC!BJ92),IF(FN_MC!BK92="","*",FN_MC!BK92))</f>
        <v>*</v>
      </c>
    </row>
    <row r="116" spans="1:17">
      <c r="A116" s="85" t="str">
        <f>IF(FN_MC!B93="","*",FN_MC!B93)</f>
        <v>*</v>
      </c>
      <c r="B116" s="86" t="str">
        <f>IF(FN_MC!X93="","*",FN_MC!X93)</f>
        <v>*</v>
      </c>
      <c r="C116" s="87" t="str">
        <f>IF(FN_MC!S93="","*",FN_MC!S93)</f>
        <v>-</v>
      </c>
      <c r="D116" s="87" t="str">
        <f>IF(FN_MC!T93="","*",FN_MC!T93)</f>
        <v>-</v>
      </c>
      <c r="E116" s="87" t="str">
        <f>IF(FN_MC!D93="","*",FN_MC!D93)</f>
        <v>*</v>
      </c>
      <c r="F116" s="87" t="str">
        <f>IF(FN_MC!H93="","*",FN_MC!H93)</f>
        <v>*</v>
      </c>
      <c r="G116" s="87" t="str">
        <f>IF(FN_MC!M93="","*",FN_MC!M93)</f>
        <v>-</v>
      </c>
      <c r="H116" s="125" t="str">
        <f>IF(FN_MC!K93="","*",FN_MC!K93)</f>
        <v>*</v>
      </c>
      <c r="I116" s="110" t="str">
        <f>IF(FN_MC!O93="","*",FN_MC!O93)</f>
        <v>*</v>
      </c>
      <c r="J116" s="110" t="str">
        <f>IF(FN_MC!P93="","*",FN_MC!P93)</f>
        <v>*</v>
      </c>
      <c r="K116" s="118" t="str">
        <f>IF(FN_MC!AK93="","*",FN_MC!AK93)</f>
        <v>-</v>
      </c>
      <c r="L116" s="118" t="str">
        <f>IF(FN_MC!AM93="","*",FN_MC!AM93)</f>
        <v>-</v>
      </c>
      <c r="M116" s="118" t="str">
        <f>IF(FN_MC!AP93="","*",FN_MC!AP93)</f>
        <v>-</v>
      </c>
      <c r="N116" s="118" t="str">
        <f>IF(FN_MC!AM93="","*",FN_MC!AM93)</f>
        <v>-</v>
      </c>
      <c r="O116" s="136">
        <f>FN_MC!BH93</f>
        <v>0</v>
      </c>
      <c r="P116" s="78"/>
      <c r="Q116" s="120" t="str">
        <f>IF($A$2=1,IF(FN_MC!BJ93="","*",FN_MC!BJ93),IF(FN_MC!BK93="","*",FN_MC!BK93))</f>
        <v>*</v>
      </c>
    </row>
    <row r="117" spans="1:17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6">
        <f>FN_MC!BH94</f>
        <v>0</v>
      </c>
      <c r="P117" s="78"/>
      <c r="Q117" s="120" t="str">
        <f>IF($A$2=1,IF(FN_MC!BJ94="","*",FN_MC!BJ94),IF(FN_MC!BK94="","*",FN_MC!BK94))</f>
        <v>*</v>
      </c>
    </row>
    <row r="118" spans="1:17">
      <c r="A118" s="85" t="str">
        <f>IF(FN_MC!B95="","*",FN_MC!B95)</f>
        <v>*</v>
      </c>
      <c r="B118" s="86" t="str">
        <f>IF(FN_MC!X95="","*",FN_MC!X95)</f>
        <v>*</v>
      </c>
      <c r="C118" s="87" t="str">
        <f>IF(FN_MC!S95="","*",FN_MC!S95)</f>
        <v>-</v>
      </c>
      <c r="D118" s="87" t="str">
        <f>IF(FN_MC!T95="","*",FN_MC!T95)</f>
        <v>-</v>
      </c>
      <c r="E118" s="87" t="str">
        <f>IF(FN_MC!D95="","*",FN_MC!D95)</f>
        <v>*</v>
      </c>
      <c r="F118" s="87" t="str">
        <f>IF(FN_MC!H95="","*",FN_MC!H95)</f>
        <v>*</v>
      </c>
      <c r="G118" s="87" t="str">
        <f>IF(FN_MC!M95="","*",FN_MC!M95)</f>
        <v>-</v>
      </c>
      <c r="H118" s="125" t="str">
        <f>IF(FN_MC!K95="","*",FN_MC!K95)</f>
        <v>*</v>
      </c>
      <c r="I118" s="110" t="str">
        <f>IF(FN_MC!O95="","*",FN_MC!O95)</f>
        <v>*</v>
      </c>
      <c r="J118" s="110" t="str">
        <f>IF(FN_MC!P95="","*",FN_MC!P95)</f>
        <v>*</v>
      </c>
      <c r="K118" s="118" t="str">
        <f>IF(FN_MC!AK95="","*",FN_MC!AK95)</f>
        <v>-</v>
      </c>
      <c r="L118" s="118" t="str">
        <f>IF(FN_MC!AM95="","*",FN_MC!AM95)</f>
        <v>-</v>
      </c>
      <c r="M118" s="118" t="str">
        <f>IF(FN_MC!AP95="","*",FN_MC!AP95)</f>
        <v>-</v>
      </c>
      <c r="N118" s="118" t="str">
        <f>IF(FN_MC!AM95="","*",FN_MC!AM95)</f>
        <v>-</v>
      </c>
      <c r="O118" s="136">
        <f>FN_MC!BH95</f>
        <v>0</v>
      </c>
      <c r="P118" s="78"/>
      <c r="Q118" s="120" t="str">
        <f>IF($A$2=1,IF(FN_MC!BJ95="","*",FN_MC!BJ95),IF(FN_MC!BK95="","*",FN_MC!BK95))</f>
        <v>*</v>
      </c>
    </row>
    <row r="119" spans="1:17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6">
        <f>FN_MC!BH96</f>
        <v>0</v>
      </c>
      <c r="P119" s="78"/>
      <c r="Q119" s="120" t="str">
        <f>IF($A$2=1,IF(FN_MC!BJ96="","*",FN_MC!BJ96),IF(FN_MC!BK96="","*",FN_MC!BK96))</f>
        <v>*</v>
      </c>
    </row>
    <row r="120" spans="1:17">
      <c r="A120" s="85" t="str">
        <f>IF(FN_MC!B97="","*",FN_MC!B97)</f>
        <v>*</v>
      </c>
      <c r="B120" s="86" t="str">
        <f>IF(FN_MC!X97="","*",FN_MC!X97)</f>
        <v>*</v>
      </c>
      <c r="C120" s="87" t="str">
        <f>IF(FN_MC!S97="","*",FN_MC!S97)</f>
        <v>-</v>
      </c>
      <c r="D120" s="87" t="str">
        <f>IF(FN_MC!T97="","*",FN_MC!T97)</f>
        <v>-</v>
      </c>
      <c r="E120" s="87" t="str">
        <f>IF(FN_MC!D97="","*",FN_MC!D97)</f>
        <v>*</v>
      </c>
      <c r="F120" s="87" t="str">
        <f>IF(FN_MC!H97="","*",FN_MC!H97)</f>
        <v>*</v>
      </c>
      <c r="G120" s="87" t="str">
        <f>IF(FN_MC!M97="","*",FN_MC!M97)</f>
        <v>-</v>
      </c>
      <c r="H120" s="125" t="str">
        <f>IF(FN_MC!K97="","*",FN_MC!K97)</f>
        <v>*</v>
      </c>
      <c r="I120" s="110" t="str">
        <f>IF(FN_MC!O97="","*",FN_MC!O97)</f>
        <v>*</v>
      </c>
      <c r="J120" s="110" t="str">
        <f>IF(FN_MC!P97="","*",FN_MC!P97)</f>
        <v>*</v>
      </c>
      <c r="K120" s="118" t="str">
        <f>IF(FN_MC!AK97="","*",FN_MC!AK97)</f>
        <v>-</v>
      </c>
      <c r="L120" s="118" t="str">
        <f>IF(FN_MC!AM97="","*",FN_MC!AM97)</f>
        <v>-</v>
      </c>
      <c r="M120" s="118" t="str">
        <f>IF(FN_MC!AP97="","*",FN_MC!AP97)</f>
        <v>-</v>
      </c>
      <c r="N120" s="118" t="str">
        <f>IF(FN_MC!AM97="","*",FN_MC!AM97)</f>
        <v>-</v>
      </c>
      <c r="O120" s="136">
        <f>FN_MC!BH97</f>
        <v>0</v>
      </c>
      <c r="P120" s="78"/>
      <c r="Q120" s="120" t="str">
        <f>IF($A$2=1,IF(FN_MC!BJ97="","*",FN_MC!BJ97),IF(FN_MC!BK97="","*",FN_MC!BK97))</f>
        <v>*</v>
      </c>
    </row>
    <row r="121" spans="1:17">
      <c r="A121" s="85" t="str">
        <f>IF(FN_MC!B98="","*",FN_MC!B98)</f>
        <v>*</v>
      </c>
      <c r="B121" s="86" t="str">
        <f>IF(FN_MC!X98="","*",FN_MC!X98)</f>
        <v>*</v>
      </c>
      <c r="C121" s="87" t="str">
        <f>IF(FN_MC!S98="","*",FN_MC!S98)</f>
        <v>-</v>
      </c>
      <c r="D121" s="87" t="str">
        <f>IF(FN_MC!T98="","*",FN_MC!T98)</f>
        <v>-</v>
      </c>
      <c r="E121" s="87" t="str">
        <f>IF(FN_MC!D98="","*",FN_MC!D98)</f>
        <v>*</v>
      </c>
      <c r="F121" s="87" t="str">
        <f>IF(FN_MC!H98="","*",FN_MC!H98)</f>
        <v>*</v>
      </c>
      <c r="G121" s="87" t="str">
        <f>IF(FN_MC!M98="","*",FN_MC!M98)</f>
        <v>-</v>
      </c>
      <c r="H121" s="125" t="str">
        <f>IF(FN_MC!K98="","*",FN_MC!K98)</f>
        <v>*</v>
      </c>
      <c r="I121" s="110" t="str">
        <f>IF(FN_MC!O98="","*",FN_MC!O98)</f>
        <v>*</v>
      </c>
      <c r="J121" s="110" t="str">
        <f>IF(FN_MC!P98="","*",FN_MC!P98)</f>
        <v>*</v>
      </c>
      <c r="K121" s="118" t="str">
        <f>IF(FN_MC!AK98="","*",FN_MC!AK98)</f>
        <v>-</v>
      </c>
      <c r="L121" s="118" t="str">
        <f>IF(FN_MC!AM98="","*",FN_MC!AM98)</f>
        <v>-</v>
      </c>
      <c r="M121" s="118" t="str">
        <f>IF(FN_MC!AP98="","*",FN_MC!AP98)</f>
        <v>-</v>
      </c>
      <c r="N121" s="118" t="str">
        <f>IF(FN_MC!AM98="","*",FN_MC!AM98)</f>
        <v>-</v>
      </c>
      <c r="O121" s="136">
        <f>FN_MC!BH98</f>
        <v>0</v>
      </c>
      <c r="P121" s="78"/>
      <c r="Q121" s="120" t="str">
        <f>IF($A$2=1,IF(FN_MC!BJ98="","*",FN_MC!BJ98),IF(FN_MC!BK98="","*",FN_MC!BK98))</f>
        <v>*</v>
      </c>
    </row>
    <row r="122" spans="1:17">
      <c r="A122" s="85" t="str">
        <f>IF(FN_MC!B99="","*",FN_MC!B99)</f>
        <v>*</v>
      </c>
      <c r="B122" s="86" t="str">
        <f>IF(FN_MC!X99="","*",FN_MC!X99)</f>
        <v>*</v>
      </c>
      <c r="C122" s="87" t="str">
        <f>IF(FN_MC!S99="","*",FN_MC!S99)</f>
        <v>-</v>
      </c>
      <c r="D122" s="87" t="str">
        <f>IF(FN_MC!T99="","*",FN_MC!T99)</f>
        <v>-</v>
      </c>
      <c r="E122" s="87" t="str">
        <f>IF(FN_MC!D99="","*",FN_MC!D99)</f>
        <v>*</v>
      </c>
      <c r="F122" s="87" t="str">
        <f>IF(FN_MC!H99="","*",FN_MC!H99)</f>
        <v>*</v>
      </c>
      <c r="G122" s="87" t="str">
        <f>IF(FN_MC!M99="","*",FN_MC!M99)</f>
        <v>-</v>
      </c>
      <c r="H122" s="125" t="str">
        <f>IF(FN_MC!K99="","*",FN_MC!K99)</f>
        <v>*</v>
      </c>
      <c r="I122" s="110" t="str">
        <f>IF(FN_MC!O99="","*",FN_MC!O99)</f>
        <v>*</v>
      </c>
      <c r="J122" s="110" t="str">
        <f>IF(FN_MC!P99="","*",FN_MC!P99)</f>
        <v>*</v>
      </c>
      <c r="K122" s="118" t="str">
        <f>IF(FN_MC!AK99="","*",FN_MC!AK99)</f>
        <v>-</v>
      </c>
      <c r="L122" s="118" t="str">
        <f>IF(FN_MC!AM99="","*",FN_MC!AM99)</f>
        <v>-</v>
      </c>
      <c r="M122" s="118" t="str">
        <f>IF(FN_MC!AP99="","*",FN_MC!AP99)</f>
        <v>-</v>
      </c>
      <c r="N122" s="118" t="str">
        <f>IF(FN_MC!AM99="","*",FN_MC!AM99)</f>
        <v>-</v>
      </c>
      <c r="O122" s="136">
        <f>FN_MC!BH99</f>
        <v>0</v>
      </c>
      <c r="P122" s="78"/>
      <c r="Q122" s="120" t="str">
        <f>IF($A$2=1,IF(FN_MC!BJ99="","*",FN_MC!BJ99),IF(FN_MC!BK99="","*",FN_MC!BK99))</f>
        <v>*</v>
      </c>
    </row>
    <row r="123" spans="1:17">
      <c r="A123" s="85" t="str">
        <f>IF(FN_MC!B100="","*",FN_MC!B100)</f>
        <v>*</v>
      </c>
      <c r="B123" s="86" t="str">
        <f>IF(FN_MC!X100="","*",FN_MC!X100)</f>
        <v>*</v>
      </c>
      <c r="C123" s="87" t="str">
        <f>IF(FN_MC!S100="","*",FN_MC!S100)</f>
        <v>-</v>
      </c>
      <c r="D123" s="87" t="str">
        <f>IF(FN_MC!T100="","*",FN_MC!T100)</f>
        <v>-</v>
      </c>
      <c r="E123" s="87" t="str">
        <f>IF(FN_MC!D100="","*",FN_MC!D100)</f>
        <v>*</v>
      </c>
      <c r="F123" s="87" t="str">
        <f>IF(FN_MC!H100="","*",FN_MC!H100)</f>
        <v>*</v>
      </c>
      <c r="G123" s="87" t="str">
        <f>IF(FN_MC!M100="","*",FN_MC!M100)</f>
        <v>-</v>
      </c>
      <c r="H123" s="125" t="str">
        <f>IF(FN_MC!K100="","*",FN_MC!K100)</f>
        <v>*</v>
      </c>
      <c r="I123" s="110" t="str">
        <f>IF(FN_MC!O100="","*",FN_MC!O100)</f>
        <v>*</v>
      </c>
      <c r="J123" s="110" t="str">
        <f>IF(FN_MC!P100="","*",FN_MC!P100)</f>
        <v>*</v>
      </c>
      <c r="K123" s="118" t="str">
        <f>IF(FN_MC!AK100="","*",FN_MC!AK100)</f>
        <v>-</v>
      </c>
      <c r="L123" s="118" t="str">
        <f>IF(FN_MC!AM100="","*",FN_MC!AM100)</f>
        <v>-</v>
      </c>
      <c r="M123" s="118" t="str">
        <f>IF(FN_MC!AP100="","*",FN_MC!AP100)</f>
        <v>-</v>
      </c>
      <c r="N123" s="118" t="str">
        <f>IF(FN_MC!AM100="","*",FN_MC!AM100)</f>
        <v>-</v>
      </c>
      <c r="O123" s="136">
        <f>FN_MC!BH100</f>
        <v>0</v>
      </c>
      <c r="P123" s="78"/>
      <c r="Q123" s="120" t="str">
        <f>IF($A$2=1,IF(FN_MC!BJ100="","*",FN_MC!BJ100),IF(FN_MC!BK100="","*",FN_MC!BK100))</f>
        <v>*</v>
      </c>
    </row>
    <row r="124" spans="1:17">
      <c r="A124" s="85" t="str">
        <f>IF(FN_MC!B101="","*",FN_MC!B101)</f>
        <v>*</v>
      </c>
      <c r="B124" s="86" t="str">
        <f>IF(FN_MC!X101="","*",FN_MC!X101)</f>
        <v>*</v>
      </c>
      <c r="C124" s="87" t="str">
        <f>IF(FN_MC!S101="","*",FN_MC!S101)</f>
        <v>-</v>
      </c>
      <c r="D124" s="87" t="str">
        <f>IF(FN_MC!T101="","*",FN_MC!T101)</f>
        <v>-</v>
      </c>
      <c r="E124" s="87" t="str">
        <f>IF(FN_MC!D101="","*",FN_MC!D101)</f>
        <v>*</v>
      </c>
      <c r="F124" s="87" t="str">
        <f>IF(FN_MC!H101="","*",FN_MC!H101)</f>
        <v>*</v>
      </c>
      <c r="G124" s="87" t="str">
        <f>IF(FN_MC!M101="","*",FN_MC!M101)</f>
        <v>-</v>
      </c>
      <c r="H124" s="125" t="str">
        <f>IF(FN_MC!K101="","*",FN_MC!K101)</f>
        <v>*</v>
      </c>
      <c r="I124" s="110" t="str">
        <f>IF(FN_MC!O101="","*",FN_MC!O101)</f>
        <v>*</v>
      </c>
      <c r="J124" s="110" t="str">
        <f>IF(FN_MC!P101="","*",FN_MC!P101)</f>
        <v>*</v>
      </c>
      <c r="K124" s="118" t="str">
        <f>IF(FN_MC!AK101="","*",FN_MC!AK101)</f>
        <v>-</v>
      </c>
      <c r="L124" s="118" t="str">
        <f>IF(FN_MC!AM101="","*",FN_MC!AM101)</f>
        <v>-</v>
      </c>
      <c r="M124" s="118" t="str">
        <f>IF(FN_MC!AP101="","*",FN_MC!AP101)</f>
        <v>-</v>
      </c>
      <c r="N124" s="118" t="str">
        <f>IF(FN_MC!AM101="","*",FN_MC!AM101)</f>
        <v>-</v>
      </c>
      <c r="O124" s="136">
        <f>FN_MC!BH101</f>
        <v>0</v>
      </c>
      <c r="P124" s="78"/>
      <c r="Q124" s="120" t="str">
        <f>IF($A$2=1,IF(FN_MC!BJ101="","*",FN_MC!BJ101),IF(FN_MC!BK101="","*",FN_MC!BK101))</f>
        <v>*</v>
      </c>
    </row>
    <row r="125" spans="1:17">
      <c r="A125" s="85" t="str">
        <f>IF(FN_MC!B102="","*",FN_MC!B102)</f>
        <v>*</v>
      </c>
      <c r="B125" s="86" t="str">
        <f>IF(FN_MC!X102="","*",FN_MC!X102)</f>
        <v>*</v>
      </c>
      <c r="C125" s="87" t="str">
        <f>IF(FN_MC!S102="","*",FN_MC!S102)</f>
        <v>-</v>
      </c>
      <c r="D125" s="87" t="str">
        <f>IF(FN_MC!T102="","*",FN_MC!T102)</f>
        <v>-</v>
      </c>
      <c r="E125" s="87" t="str">
        <f>IF(FN_MC!D102="","*",FN_MC!D102)</f>
        <v>*</v>
      </c>
      <c r="F125" s="87" t="str">
        <f>IF(FN_MC!H102="","*",FN_MC!H102)</f>
        <v>*</v>
      </c>
      <c r="G125" s="87" t="str">
        <f>IF(FN_MC!M102="","*",FN_MC!M102)</f>
        <v>-</v>
      </c>
      <c r="H125" s="125" t="str">
        <f>IF(FN_MC!K102="","*",FN_MC!K102)</f>
        <v>*</v>
      </c>
      <c r="I125" s="110" t="str">
        <f>IF(FN_MC!O102="","*",FN_MC!O102)</f>
        <v>*</v>
      </c>
      <c r="J125" s="110" t="str">
        <f>IF(FN_MC!P102="","*",FN_MC!P102)</f>
        <v>*</v>
      </c>
      <c r="K125" s="118" t="str">
        <f>IF(FN_MC!AK102="","*",FN_MC!AK102)</f>
        <v>-</v>
      </c>
      <c r="L125" s="118" t="str">
        <f>IF(FN_MC!AM102="","*",FN_MC!AM102)</f>
        <v>-</v>
      </c>
      <c r="M125" s="118" t="str">
        <f>IF(FN_MC!AP102="","*",FN_MC!AP102)</f>
        <v>-</v>
      </c>
      <c r="N125" s="118" t="str">
        <f>IF(FN_MC!AM102="","*",FN_MC!AM102)</f>
        <v>-</v>
      </c>
      <c r="O125" s="136">
        <f>FN_MC!BH102</f>
        <v>0</v>
      </c>
      <c r="P125" s="78"/>
      <c r="Q125" s="120" t="str">
        <f>IF($A$2=1,IF(FN_MC!BJ102="","*",FN_MC!BJ102),IF(FN_MC!BK102="","*",FN_MC!BK102))</f>
        <v>*</v>
      </c>
    </row>
    <row r="126" spans="1:17">
      <c r="A126" s="85" t="str">
        <f>IF(FN_MC!B103="","*",FN_MC!B103)</f>
        <v>*</v>
      </c>
      <c r="B126" s="86" t="str">
        <f>IF(FN_MC!X103="","*",FN_MC!X103)</f>
        <v>*</v>
      </c>
      <c r="C126" s="87" t="str">
        <f>IF(FN_MC!S103="","*",FN_MC!S103)</f>
        <v>-</v>
      </c>
      <c r="D126" s="87" t="str">
        <f>IF(FN_MC!T103="","*",FN_MC!T103)</f>
        <v>-</v>
      </c>
      <c r="E126" s="87" t="str">
        <f>IF(FN_MC!D103="","*",FN_MC!D103)</f>
        <v>*</v>
      </c>
      <c r="F126" s="87" t="str">
        <f>IF(FN_MC!H103="","*",FN_MC!H103)</f>
        <v>*</v>
      </c>
      <c r="G126" s="87" t="str">
        <f>IF(FN_MC!M103="","*",FN_MC!M103)</f>
        <v>-</v>
      </c>
      <c r="H126" s="125" t="str">
        <f>IF(FN_MC!K103="","*",FN_MC!K103)</f>
        <v>*</v>
      </c>
      <c r="I126" s="110" t="str">
        <f>IF(FN_MC!O103="","*",FN_MC!O103)</f>
        <v>*</v>
      </c>
      <c r="J126" s="110" t="str">
        <f>IF(FN_MC!P103="","*",FN_MC!P103)</f>
        <v>*</v>
      </c>
      <c r="K126" s="118" t="str">
        <f>IF(FN_MC!AK103="","*",FN_MC!AK103)</f>
        <v>-</v>
      </c>
      <c r="L126" s="118" t="str">
        <f>IF(FN_MC!AM103="","*",FN_MC!AM103)</f>
        <v>-</v>
      </c>
      <c r="M126" s="118" t="str">
        <f>IF(FN_MC!AP103="","*",FN_MC!AP103)</f>
        <v>-</v>
      </c>
      <c r="N126" s="118" t="str">
        <f>IF(FN_MC!AM103="","*",FN_MC!AM103)</f>
        <v>-</v>
      </c>
      <c r="O126" s="136">
        <f>FN_MC!BH103</f>
        <v>0</v>
      </c>
      <c r="P126" s="78"/>
      <c r="Q126" s="120" t="str">
        <f>IF($A$2=1,IF(FN_MC!BJ103="","*",FN_MC!BJ103),IF(FN_MC!BK103="","*",FN_MC!BK103))</f>
        <v>*</v>
      </c>
    </row>
    <row r="127" spans="1:17">
      <c r="A127" s="85" t="str">
        <f>IF(FN_MC!B104="","*",FN_MC!B104)</f>
        <v>*</v>
      </c>
      <c r="B127" s="86" t="str">
        <f>IF(FN_MC!X104="","*",FN_MC!X104)</f>
        <v>*</v>
      </c>
      <c r="C127" s="87" t="str">
        <f>IF(FN_MC!S104="","*",FN_MC!S104)</f>
        <v>-</v>
      </c>
      <c r="D127" s="87" t="str">
        <f>IF(FN_MC!T104="","*",FN_MC!T104)</f>
        <v>-</v>
      </c>
      <c r="E127" s="87" t="str">
        <f>IF(FN_MC!D104="","*",FN_MC!D104)</f>
        <v>*</v>
      </c>
      <c r="F127" s="87" t="str">
        <f>IF(FN_MC!H104="","*",FN_MC!H104)</f>
        <v>*</v>
      </c>
      <c r="G127" s="87" t="str">
        <f>IF(FN_MC!M104="","*",FN_MC!M104)</f>
        <v>-</v>
      </c>
      <c r="H127" s="125" t="str">
        <f>IF(FN_MC!K104="","*",FN_MC!K104)</f>
        <v>*</v>
      </c>
      <c r="I127" s="110" t="str">
        <f>IF(FN_MC!O104="","*",FN_MC!O104)</f>
        <v>*</v>
      </c>
      <c r="J127" s="110" t="str">
        <f>IF(FN_MC!P104="","*",FN_MC!P104)</f>
        <v>*</v>
      </c>
      <c r="K127" s="118" t="str">
        <f>IF(FN_MC!AK104="","*",FN_MC!AK104)</f>
        <v>-</v>
      </c>
      <c r="L127" s="118" t="str">
        <f>IF(FN_MC!AM104="","*",FN_MC!AM104)</f>
        <v>-</v>
      </c>
      <c r="M127" s="118" t="str">
        <f>IF(FN_MC!AP104="","*",FN_MC!AP104)</f>
        <v>-</v>
      </c>
      <c r="N127" s="118" t="str">
        <f>IF(FN_MC!AM104="","*",FN_MC!AM104)</f>
        <v>-</v>
      </c>
      <c r="O127" s="136">
        <f>FN_MC!BH104</f>
        <v>0</v>
      </c>
      <c r="P127" s="78"/>
      <c r="Q127" s="120" t="str">
        <f>IF($A$2=1,IF(FN_MC!BJ104="","*",FN_MC!BJ104),IF(FN_MC!BK104="","*",FN_MC!BK104))</f>
        <v>*</v>
      </c>
    </row>
    <row r="128" spans="1:17">
      <c r="A128" s="85" t="str">
        <f>IF(FN_MC!B105="","*",FN_MC!B105)</f>
        <v>*</v>
      </c>
      <c r="B128" s="86" t="str">
        <f>IF(FN_MC!X105="","*",FN_MC!X105)</f>
        <v>*</v>
      </c>
      <c r="C128" s="87" t="str">
        <f>IF(FN_MC!S105="","*",FN_MC!S105)</f>
        <v>-</v>
      </c>
      <c r="D128" s="87" t="str">
        <f>IF(FN_MC!T105="","*",FN_MC!T105)</f>
        <v>-</v>
      </c>
      <c r="E128" s="87" t="str">
        <f>IF(FN_MC!D105="","*",FN_MC!D105)</f>
        <v>*</v>
      </c>
      <c r="F128" s="87" t="str">
        <f>IF(FN_MC!H105="","*",FN_MC!H105)</f>
        <v>*</v>
      </c>
      <c r="G128" s="87" t="str">
        <f>IF(FN_MC!M105="","*",FN_MC!M105)</f>
        <v>-</v>
      </c>
      <c r="H128" s="125" t="str">
        <f>IF(FN_MC!K105="","*",FN_MC!K105)</f>
        <v>*</v>
      </c>
      <c r="I128" s="110" t="str">
        <f>IF(FN_MC!O105="","*",FN_MC!O105)</f>
        <v>*</v>
      </c>
      <c r="J128" s="110" t="str">
        <f>IF(FN_MC!P105="","*",FN_MC!P105)</f>
        <v>*</v>
      </c>
      <c r="K128" s="118" t="str">
        <f>IF(FN_MC!AK105="","*",FN_MC!AK105)</f>
        <v>-</v>
      </c>
      <c r="L128" s="118" t="str">
        <f>IF(FN_MC!AM105="","*",FN_MC!AM105)</f>
        <v>-</v>
      </c>
      <c r="M128" s="118" t="str">
        <f>IF(FN_MC!AP105="","*",FN_MC!AP105)</f>
        <v>-</v>
      </c>
      <c r="N128" s="118" t="str">
        <f>IF(FN_MC!AM105="","*",FN_MC!AM105)</f>
        <v>-</v>
      </c>
      <c r="O128" s="136">
        <f>FN_MC!BH105</f>
        <v>0</v>
      </c>
      <c r="P128" s="78"/>
      <c r="Q128" s="120" t="str">
        <f>IF($A$2=1,IF(FN_MC!BJ105="","*",FN_MC!BJ105),IF(FN_MC!BK105="","*",FN_MC!BK105))</f>
        <v>*</v>
      </c>
    </row>
    <row r="129" spans="1:17">
      <c r="A129" s="85" t="str">
        <f>IF(FN_MC!B106="","*",FN_MC!B106)</f>
        <v>*</v>
      </c>
      <c r="B129" s="86" t="str">
        <f>IF(FN_MC!X106="","*",FN_MC!X106)</f>
        <v>*</v>
      </c>
      <c r="C129" s="87" t="str">
        <f>IF(FN_MC!S106="","*",FN_MC!S106)</f>
        <v>-</v>
      </c>
      <c r="D129" s="87" t="str">
        <f>IF(FN_MC!T106="","*",FN_MC!T106)</f>
        <v>-</v>
      </c>
      <c r="E129" s="87" t="str">
        <f>IF(FN_MC!D106="","*",FN_MC!D106)</f>
        <v>*</v>
      </c>
      <c r="F129" s="87" t="str">
        <f>IF(FN_MC!H106="","*",FN_MC!H106)</f>
        <v>*</v>
      </c>
      <c r="G129" s="87" t="str">
        <f>IF(FN_MC!M106="","*",FN_MC!M106)</f>
        <v>-</v>
      </c>
      <c r="H129" s="125" t="str">
        <f>IF(FN_MC!K106="","*",FN_MC!K106)</f>
        <v>*</v>
      </c>
      <c r="I129" s="110" t="str">
        <f>IF(FN_MC!O106="","*",FN_MC!O106)</f>
        <v>*</v>
      </c>
      <c r="J129" s="110" t="str">
        <f>IF(FN_MC!P106="","*",FN_MC!P106)</f>
        <v>*</v>
      </c>
      <c r="K129" s="118" t="str">
        <f>IF(FN_MC!AK106="","*",FN_MC!AK106)</f>
        <v>-</v>
      </c>
      <c r="L129" s="118" t="str">
        <f>IF(FN_MC!AM106="","*",FN_MC!AM106)</f>
        <v>-</v>
      </c>
      <c r="M129" s="118" t="str">
        <f>IF(FN_MC!AP106="","*",FN_MC!AP106)</f>
        <v>-</v>
      </c>
      <c r="N129" s="118" t="str">
        <f>IF(FN_MC!AM106="","*",FN_MC!AM106)</f>
        <v>-</v>
      </c>
      <c r="O129" s="136">
        <f>FN_MC!BH106</f>
        <v>0</v>
      </c>
      <c r="P129" s="78"/>
      <c r="Q129" s="120" t="str">
        <f>IF($A$2=1,IF(FN_MC!BJ106="","*",FN_MC!BJ106),IF(FN_MC!BK106="","*",FN_MC!BK106))</f>
        <v>*</v>
      </c>
    </row>
    <row r="130" spans="1:17">
      <c r="A130" s="85" t="str">
        <f>IF(FN_MC!B107="","*",FN_MC!B107)</f>
        <v>*</v>
      </c>
      <c r="B130" s="86" t="str">
        <f>IF(FN_MC!X107="","*",FN_MC!X107)</f>
        <v>*</v>
      </c>
      <c r="C130" s="87" t="str">
        <f>IF(FN_MC!S107="","*",FN_MC!S107)</f>
        <v>-</v>
      </c>
      <c r="D130" s="87" t="str">
        <f>IF(FN_MC!T107="","*",FN_MC!T107)</f>
        <v>-</v>
      </c>
      <c r="E130" s="87" t="str">
        <f>IF(FN_MC!D107="","*",FN_MC!D107)</f>
        <v>*</v>
      </c>
      <c r="F130" s="87" t="str">
        <f>IF(FN_MC!H107="","*",FN_MC!H107)</f>
        <v>*</v>
      </c>
      <c r="G130" s="87" t="str">
        <f>IF(FN_MC!M107="","*",FN_MC!M107)</f>
        <v>-</v>
      </c>
      <c r="H130" s="125" t="str">
        <f>IF(FN_MC!K107="","*",FN_MC!K107)</f>
        <v>*</v>
      </c>
      <c r="I130" s="110" t="str">
        <f>IF(FN_MC!O107="","*",FN_MC!O107)</f>
        <v>*</v>
      </c>
      <c r="J130" s="110" t="str">
        <f>IF(FN_MC!P107="","*",FN_MC!P107)</f>
        <v>*</v>
      </c>
      <c r="K130" s="118" t="str">
        <f>IF(FN_MC!AK107="","*",FN_MC!AK107)</f>
        <v>-</v>
      </c>
      <c r="L130" s="118" t="str">
        <f>IF(FN_MC!AM107="","*",FN_MC!AM107)</f>
        <v>-</v>
      </c>
      <c r="M130" s="118" t="str">
        <f>IF(FN_MC!AP107="","*",FN_MC!AP107)</f>
        <v>-</v>
      </c>
      <c r="N130" s="118" t="str">
        <f>IF(FN_MC!AM107="","*",FN_MC!AM107)</f>
        <v>-</v>
      </c>
      <c r="O130" s="136">
        <f>FN_MC!BH107</f>
        <v>0</v>
      </c>
      <c r="P130" s="78"/>
      <c r="Q130" s="120" t="str">
        <f>IF($A$2=1,IF(FN_MC!BJ107="","*",FN_MC!BJ107),IF(FN_MC!BK107="","*",FN_MC!BK107))</f>
        <v>*</v>
      </c>
    </row>
    <row r="131" spans="1:17">
      <c r="A131" s="85" t="str">
        <f>IF(FN_MC!B108="","*",FN_MC!B108)</f>
        <v>*</v>
      </c>
      <c r="B131" s="86" t="str">
        <f>IF(FN_MC!X108="","*",FN_MC!X108)</f>
        <v>*</v>
      </c>
      <c r="C131" s="87" t="str">
        <f>IF(FN_MC!S108="","*",FN_MC!S108)</f>
        <v>-</v>
      </c>
      <c r="D131" s="87" t="str">
        <f>IF(FN_MC!T108="","*",FN_MC!T108)</f>
        <v>-</v>
      </c>
      <c r="E131" s="87" t="str">
        <f>IF(FN_MC!D108="","*",FN_MC!D108)</f>
        <v>*</v>
      </c>
      <c r="F131" s="87" t="str">
        <f>IF(FN_MC!H108="","*",FN_MC!H108)</f>
        <v>*</v>
      </c>
      <c r="G131" s="87" t="str">
        <f>IF(FN_MC!M108="","*",FN_MC!M108)</f>
        <v>-</v>
      </c>
      <c r="H131" s="125" t="str">
        <f>IF(FN_MC!K108="","*",FN_MC!K108)</f>
        <v>*</v>
      </c>
      <c r="I131" s="110" t="str">
        <f>IF(FN_MC!O108="","*",FN_MC!O108)</f>
        <v>*</v>
      </c>
      <c r="J131" s="110" t="str">
        <f>IF(FN_MC!P108="","*",FN_MC!P108)</f>
        <v>*</v>
      </c>
      <c r="K131" s="118" t="str">
        <f>IF(FN_MC!AK108="","*",FN_MC!AK108)</f>
        <v>-</v>
      </c>
      <c r="L131" s="118" t="str">
        <f>IF(FN_MC!AM108="","*",FN_MC!AM108)</f>
        <v>-</v>
      </c>
      <c r="M131" s="118" t="str">
        <f>IF(FN_MC!AP108="","*",FN_MC!AP108)</f>
        <v>-</v>
      </c>
      <c r="N131" s="118" t="str">
        <f>IF(FN_MC!AM108="","*",FN_MC!AM108)</f>
        <v>-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 t="str">
        <f>IF(FN_MC!B109="","*",FN_MC!B109)</f>
        <v>*</v>
      </c>
      <c r="B132" s="86" t="str">
        <f>IF(FN_MC!X109="","*",FN_MC!X109)</f>
        <v>*</v>
      </c>
      <c r="C132" s="87" t="str">
        <f>IF(FN_MC!S109="","*",FN_MC!S109)</f>
        <v>-</v>
      </c>
      <c r="D132" s="87" t="str">
        <f>IF(FN_MC!T109="","*",FN_MC!T109)</f>
        <v>-</v>
      </c>
      <c r="E132" s="87" t="str">
        <f>IF(FN_MC!D109="","*",FN_MC!D109)</f>
        <v>*</v>
      </c>
      <c r="F132" s="87" t="str">
        <f>IF(FN_MC!H109="","*",FN_MC!H109)</f>
        <v>*</v>
      </c>
      <c r="G132" s="87" t="str">
        <f>IF(FN_MC!M109="","*",FN_MC!M109)</f>
        <v>-</v>
      </c>
      <c r="H132" s="125" t="str">
        <f>IF(FN_MC!K109="","*",FN_MC!K109)</f>
        <v>*</v>
      </c>
      <c r="I132" s="110" t="str">
        <f>IF(FN_MC!O109="","*",FN_MC!O109)</f>
        <v>*</v>
      </c>
      <c r="J132" s="110" t="str">
        <f>IF(FN_MC!P109="","*",FN_MC!P109)</f>
        <v>*</v>
      </c>
      <c r="K132" s="118" t="str">
        <f>IF(FN_MC!AK109="","*",FN_MC!AK109)</f>
        <v>-</v>
      </c>
      <c r="L132" s="118" t="str">
        <f>IF(FN_MC!AM109="","*",FN_MC!AM109)</f>
        <v>-</v>
      </c>
      <c r="M132" s="118" t="str">
        <f>IF(FN_MC!AP109="","*",FN_MC!AP109)</f>
        <v>-</v>
      </c>
      <c r="N132" s="118" t="str">
        <f>IF(FN_MC!AM109="","*",FN_MC!AM109)</f>
        <v>-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 t="str">
        <f>IF(FN_MC!B110="","*",FN_MC!B110)</f>
        <v>*</v>
      </c>
      <c r="B133" s="86" t="str">
        <f>IF(FN_MC!X110="","*",FN_MC!X110)</f>
        <v>*</v>
      </c>
      <c r="C133" s="87" t="str">
        <f>IF(FN_MC!S110="","*",FN_MC!S110)</f>
        <v>-</v>
      </c>
      <c r="D133" s="87" t="str">
        <f>IF(FN_MC!T110="","*",FN_MC!T110)</f>
        <v>-</v>
      </c>
      <c r="E133" s="87" t="str">
        <f>IF(FN_MC!D110="","*",FN_MC!D110)</f>
        <v>*</v>
      </c>
      <c r="F133" s="87" t="str">
        <f>IF(FN_MC!H110="","*",FN_MC!H110)</f>
        <v>*</v>
      </c>
      <c r="G133" s="87" t="str">
        <f>IF(FN_MC!M110="","*",FN_MC!M110)</f>
        <v>-</v>
      </c>
      <c r="H133" s="125" t="str">
        <f>IF(FN_MC!K110="","*",FN_MC!K110)</f>
        <v>*</v>
      </c>
      <c r="I133" s="110" t="str">
        <f>IF(FN_MC!O110="","*",FN_MC!O110)</f>
        <v>*</v>
      </c>
      <c r="J133" s="110" t="str">
        <f>IF(FN_MC!P110="","*",FN_MC!P110)</f>
        <v>*</v>
      </c>
      <c r="K133" s="118" t="str">
        <f>IF(FN_MC!AK110="","*",FN_MC!AK110)</f>
        <v>-</v>
      </c>
      <c r="L133" s="118" t="str">
        <f>IF(FN_MC!AM110="","*",FN_MC!AM110)</f>
        <v>-</v>
      </c>
      <c r="M133" s="118" t="str">
        <f>IF(FN_MC!AP110="","*",FN_MC!AP110)</f>
        <v>-</v>
      </c>
      <c r="N133" s="118" t="str">
        <f>IF(FN_MC!AM110="","*",FN_MC!AM110)</f>
        <v>-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2026-02-08T14:38:27Z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