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6" documentId="8_{B6337239-1A00-434D-AAD0-422EA1FEB5AE}" xr6:coauthVersionLast="47" xr6:coauthVersionMax="47" xr10:uidLastSave="{8B2C30E9-D2D1-4502-ACAA-392F96CB30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9" i="1" l="1"/>
  <c r="BR39" i="1"/>
  <c r="BQ39" i="1"/>
  <c r="BF39" i="1"/>
  <c r="BC39" i="1" a="1"/>
  <c r="BC39" i="1"/>
  <c r="AY39" i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H22" i="1" a="1"/>
  <c r="H22" i="1" s="1"/>
  <c r="M20" i="1" a="1"/>
  <c r="M20" i="1" s="1"/>
  <c r="M16" i="1" a="1"/>
  <c r="M16" i="1" s="1"/>
  <c r="N15" i="1" a="1"/>
  <c r="N15" i="1" s="1"/>
  <c r="M15" i="1" a="1"/>
  <c r="M15" i="1" s="1"/>
  <c r="K12" i="16" s="1"/>
  <c r="N14" i="1" a="1"/>
  <c r="N14" i="1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S14" i="1" a="1"/>
  <c r="S14" i="1"/>
  <c r="T14" i="1" a="1"/>
  <c r="T14" i="1"/>
  <c r="AI14" i="1"/>
  <c r="AJ14" i="1"/>
  <c r="AK14" i="1"/>
  <c r="AL14" i="1"/>
  <c r="AM14" i="1"/>
  <c r="AN14" i="1"/>
  <c r="AO14" i="1"/>
  <c r="BE14" i="1" s="1"/>
  <c r="AP14" i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S15" i="1" a="1"/>
  <c r="S15" i="1"/>
  <c r="T15" i="1" a="1"/>
  <c r="T15" i="1"/>
  <c r="AI15" i="1"/>
  <c r="AJ15" i="1"/>
  <c r="AK15" i="1"/>
  <c r="AL15" i="1"/>
  <c r="AM15" i="1"/>
  <c r="AN15" i="1"/>
  <c r="AO15" i="1"/>
  <c r="BE15" i="1" s="1"/>
  <c r="AP15" i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3" i="16" s="1"/>
  <c r="R88" i="1"/>
  <c r="S88" i="1" a="1"/>
  <c r="S88" i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M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6" i="16" s="1"/>
  <c r="R91" i="1"/>
  <c r="S91" i="1" a="1"/>
  <c r="S91" i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M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9" i="16" s="1"/>
  <c r="R94" i="1"/>
  <c r="S94" i="1" a="1"/>
  <c r="S94" i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M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2" i="16" s="1"/>
  <c r="R97" i="1"/>
  <c r="S97" i="1" a="1"/>
  <c r="S97" i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M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/>
  <c r="AI101" i="1"/>
  <c r="BB101" i="1" s="1"/>
  <c r="AJ101" i="1"/>
  <c r="AK101" i="1"/>
  <c r="K100" i="11" s="1"/>
  <c r="AL101" i="1"/>
  <c r="AN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M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R103" i="1"/>
  <c r="S103" i="1" a="1"/>
  <c r="S103" i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L100" i="16" s="1"/>
  <c r="R105" i="1"/>
  <c r="S105" i="1" a="1"/>
  <c r="S105" i="1" s="1"/>
  <c r="T105" i="1" a="1"/>
  <c r="T105" i="1"/>
  <c r="AI105" i="1"/>
  <c r="BB105" i="1" s="1"/>
  <c r="AJ105" i="1"/>
  <c r="AK105" i="1"/>
  <c r="K104" i="11" s="1"/>
  <c r="AL105" i="1"/>
  <c r="AN105" i="1"/>
  <c r="AO105" i="1"/>
  <c r="BE105" i="1" s="1"/>
  <c r="AP105" i="1"/>
  <c r="M104" i="11" s="1"/>
  <c r="AQ105" i="1"/>
  <c r="AY105" i="1"/>
  <c r="BC105" i="1" a="1"/>
  <c r="BC105" i="1" s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M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AJ114" i="1"/>
  <c r="AK114" i="1"/>
  <c r="K113" i="11" s="1"/>
  <c r="AL114" i="1"/>
  <c r="AO114" i="1"/>
  <c r="BE114" i="1" s="1"/>
  <c r="AP114" i="1"/>
  <c r="M113" i="11" s="1"/>
  <c r="AQ114" i="1"/>
  <c r="AY114" i="1"/>
  <c r="BB114" i="1"/>
  <c r="BC114" i="1" a="1"/>
  <c r="BC114" i="1" s="1"/>
  <c r="BD114" i="1" a="1"/>
  <c r="BD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/>
  <c r="L110" i="16" s="1"/>
  <c r="R115" i="1"/>
  <c r="S115" i="1" a="1"/>
  <c r="S115" i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M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3" i="16" s="1"/>
  <c r="R118" i="1"/>
  <c r="S118" i="1" a="1"/>
  <c r="S118" i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AJ129" i="1"/>
  <c r="AK129" i="1"/>
  <c r="K128" i="11" s="1"/>
  <c r="AL129" i="1"/>
  <c r="AO129" i="1"/>
  <c r="BE129" i="1" s="1"/>
  <c r="AP129" i="1"/>
  <c r="M128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39" i="1" l="1"/>
  <c r="AJ39" i="1"/>
  <c r="M16" i="11"/>
  <c r="K16" i="11"/>
  <c r="E12" i="16"/>
  <c r="D12" i="16"/>
  <c r="R12" i="16"/>
  <c r="M14" i="11"/>
  <c r="K14" i="11"/>
  <c r="E11" i="16"/>
  <c r="D11" i="16"/>
  <c r="R11" i="16"/>
  <c r="L11" i="16"/>
  <c r="L17" i="16"/>
  <c r="L12" i="16"/>
  <c r="L13" i="16"/>
  <c r="K13" i="16"/>
  <c r="K14" i="16"/>
  <c r="K17" i="16"/>
  <c r="I19" i="16"/>
  <c r="I12" i="16"/>
  <c r="K19" i="16"/>
  <c r="J19" i="16"/>
  <c r="J12" i="16"/>
  <c r="E18" i="16"/>
  <c r="D18" i="16"/>
  <c r="R18" i="16"/>
  <c r="L18" i="16"/>
  <c r="L20" i="16"/>
  <c r="K18" i="16"/>
  <c r="K20" i="16"/>
  <c r="BE39" i="1"/>
  <c r="BD39" i="1" a="1"/>
  <c r="BD39" i="1" s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Q11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9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<sst xmlns="http://schemas.openxmlformats.org/spreadsheetml/2006/main" count="4300" uniqueCount="1347">
  <si>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</si>
  <si>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</si>
  <si>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</si>
  <si>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</si>
  <si>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</si>
  <si>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</si>
  <si>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</si>
  <si>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</si>
  <si>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</si>
  <si>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</si>
  <si>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</si>
  <si>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</si>
  <si>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</si>
  <si>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</si>
  <si>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</si>
  <si>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</si>
  <si>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</si>
  <si>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</si>
  <si>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</si>
  <si>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</si>
  <si>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</si>
  <si>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</si>
  <si>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</si>
  <si>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</si>
  <si>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</si>
  <si>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</si>
  <si>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</si>
  <si>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</si>
  <si>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</si>
  <si>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</si>
  <si>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</si>
  <si>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</si>
  <si>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</si>
  <si>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</si>
  <si>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</si>
  <si>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</si>
  <si>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</si>
  <si>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</si>
  <si>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</si>
  <si>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</si>
  <si>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</si>
  <si>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</si>
  <si>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</si>
  <si>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</si>
  <si>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</si>
  <si>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</si>
  <si>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</si>
  <si>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</si>
  <si>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</si>
  <si>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</si>
  <si>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</si>
  <si>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</si>
  <si>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</si>
  <si>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</si>
  <si>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</si>
  <si>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</si>
  <si>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</si>
  <si>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</si>
  <si>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</si>
  <si>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</si>
  <si>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</si>
  <si>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</si>
  <si>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</si>
  <si>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</si>
  <si>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</si>
  <si>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</si>
  <si>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</si>
  <si>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</si>
  <si>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</si>
  <si>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</si>
  <si>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</si>
  <si>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</si>
  <si>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</si>
  <si>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</si>
  <si>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</si>
  <si>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</si>
  <si>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</si>
  <si>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</si>
  <si>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</si>
  <si>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</si>
  <si>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</si>
  <si>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</si>
  <si>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</si>
  <si>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</si>
  <si>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</si>
  <si>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</si>
  <si>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</si>
  <si>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</si>
  <si>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</si>
  <si>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</si>
  <si>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</si>
  <si>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</si>
  <si>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</si>
  <si>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</si>
  <si>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</si>
  <si>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</si>
  <si>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</si>
  <si>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</si>
  <si>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</si>
  <si>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</si>
  <si>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</si>
  <si>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</si>
  <si>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</si>
  <si>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</si>
  <si>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</si>
  <si>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</si>
  <si>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</si>
  <si>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</si>
  <si>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</si>
  <si>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</si>
  <si>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</si>
  <si>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</si>
  <si>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</si>
  <si>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</si>
  <si>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</si>
  <si>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</si>
  <si>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</si>
  <si>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</si>
  <si>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</si>
  <si>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</si>
  <si>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</si>
  <si>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</si>
  <si>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</si>
  <si>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</si>
  <si>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</si>
  <si>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</si>
  <si>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</si>
  <si>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</si>
  <si>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</si>
  <si>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</si>
  <si>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</si>
  <si>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</si>
  <si>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</si>
  <si>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</si>
  <si>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</si>
  <si>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</si>
  <si>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</si>
  <si>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</si>
  <si>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</si>
  <si>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</si>
  <si>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</si>
  <si>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</si>
  <si>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</si>
  <si>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</si>
  <si>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</si>
  <si>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</si>
  <si>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</si>
  <si>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</si>
  <si>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</si>
  <si>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</si>
  <si>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</si>
  <si>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</si>
  <si>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</si>
  <si>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</si>
  <si>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</si>
  <si>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</si>
  <si>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</si>
  <si>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</si>
  <si>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</si>
  <si>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</si>
  <si>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</si>
  <si>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</si>
  <si>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</si>
  <si>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</si>
  <si>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</si>
  <si>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</si>
  <si>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</si>
  <si>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</si>
  <si>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</si>
  <si>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</si>
  <si>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</si>
  <si>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</si>
  <si>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</si>
  <si>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</si>
  <si>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</si>
  <si>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</si>
  <si>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</si>
  <si>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</si>
  <si>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</si>
  <si>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</si>
  <si>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</si>
  <si>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</si>
  <si>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</si>
  <si>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</si>
  <si>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</si>
  <si>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</si>
  <si>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</si>
  <si>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</si>
  <si>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</si>
  <si>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</si>
  <si>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</si>
  <si>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</si>
  <si>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</si>
  <si>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</si>
  <si>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</si>
  <si>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</si>
  <si>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</si>
  <si>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</si>
  <si>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</si>
  <si>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</si>
  <si>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</si>
  <si>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</si>
  <si>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</si>
  <si>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</si>
  <si>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</si>
  <si>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</si>
  <si>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</si>
  <si>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</si>
  <si>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</si>
  <si>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</si>
  <si>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</si>
  <si>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</si>
  <si>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</si>
  <si>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</si>
  <si>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</si>
  <si>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</si>
  <si>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</si>
  <si>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</si>
  <si>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</si>
  <si>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</si>
  <si>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</si>
  <si>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</si>
  <si>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</si>
  <si>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</si>
  <si>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</si>
  <si>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</si>
  <si>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</si>
  <si>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</si>
  <si>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</si>
  <si>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</si>
  <si>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</si>
  <si>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</si>
  <si>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</si>
  <si>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</si>
  <si>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</si>
  <si>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</si>
  <si>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</si>
  <si>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</si>
  <si>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</si>
  <si>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</si>
  <si>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</si>
  <si>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</si>
  <si>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</si>
  <si>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</si>
  <si>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</si>
  <si>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</si>
  <si>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</si>
  <si>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</si>
  <si>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</si>
  <si>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</si>
  <si>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</si>
  <si>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</si>
  <si>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</si>
  <si>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</si>
  <si>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</si>
  <si>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</si>
  <si>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</si>
  <si>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</si>
  <si>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</si>
  <si>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</si>
  <si>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</si>
  <si>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</si>
  <si>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</si>
  <si>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</si>
  <si>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</si>
  <si>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</si>
  <si>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</si>
  <si>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</si>
  <si>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</si>
  <si>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</si>
  <si>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</si>
  <si>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</si>
  <si>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</si>
  <si>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</si>
  <si>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</si>
  <si>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</si>
  <si>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</si>
  <si>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</si>
  <si>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</si>
  <si>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</si>
  <si>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</si>
  <si>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</si>
  <si>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</si>
  <si>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</si>
  <si>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</si>
  <si>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</si>
  <si>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</si>
  <si>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</si>
  <si>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</si>
  <si>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</si>
  <si>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</si>
  <si>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</si>
  <si>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</si>
  <si>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</si>
  <si>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</si>
  <si>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</si>
  <si>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</si>
  <si>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</si>
  <si>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</si>
  <si>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</si>
  <si>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</si>
  <si>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</si>
  <si>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</si>
  <si>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</si>
  <si>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</si>
  <si>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</si>
  <si>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</si>
  <si>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</si>
  <si>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</si>
  <si>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</si>
  <si>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</si>
  <si>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</si>
  <si>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</si>
  <si>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</si>
  <si>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</si>
  <si>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</si>
  <si>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</si>
  <si>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</si>
  <si>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</si>
  <si>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</si>
  <si>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</si>
  <si>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</si>
  <si>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</si>
  <si>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</si>
  <si>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</si>
  <si>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</si>
  <si>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</si>
  <si>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</si>
  <si>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</si>
  <si>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</si>
  <si>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</si>
  <si>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</si>
  <si>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</si>
  <si>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</si>
  <si>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</si>
  <si>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</si>
  <si>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</si>
  <si>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</si>
  <si>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</si>
  <si>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</si>
  <si>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</si>
  <si>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</si>
  <si>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</si>
  <si>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</si>
  <si>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</si>
  <si>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</si>
  <si>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</si>
  <si>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</si>
  <si>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</si>
  <si>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</si>
  <si>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</si>
  <si>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</si>
  <si>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</si>
  <si>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</si>
  <si>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</si>
  <si>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</si>
  <si>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</si>
  <si>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</si>
  <si>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</si>
  <si>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</si>
  <si>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</si>
  <si>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</si>
  <si>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</si>
  <si>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</si>
  <si>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</si>
  <si>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</si>
  <si>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</si>
  <si>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</si>
  <si>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</si>
  <si>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</si>
  <si>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</si>
  <si>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</si>
  <si>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</si>
  <si>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</si>
  <si>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</si>
  <si>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</si>
  <si>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</si>
  <si>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</si>
  <si>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</si>
  <si>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</si>
  <si>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</si>
  <si>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</si>
  <si>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</si>
  <si>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</si>
  <si>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</si>
  <si>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</si>
  <si>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</si>
  <si>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</si>
  <si>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</si>
  <si>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</si>
  <si>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</si>
  <si>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</si>
  <si>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</si>
  <si>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</si>
  <si>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</si>
  <si>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</si>
  <si>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</si>
  <si>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</si>
  <si>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</si>
  <si>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</si>
  <si>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</si>
  <si>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</si>
  <si>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</si>
  <si>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</si>
  <si>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</si>
  <si>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</si>
  <si>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</si>
  <si>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</si>
  <si>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</si>
  <si>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</si>
  <si>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</si>
  <si>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</si>
  <si>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</si>
  <si>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</si>
  <si>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</si>
  <si>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</si>
  <si>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</si>
  <si>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</si>
  <si>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</si>
  <si>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</si>
  <si>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</si>
  <si>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</si>
  <si>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</si>
  <si>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</si>
  <si>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</si>
  <si>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</si>
  <si>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</si>
  <si>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</si>
  <si>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</si>
  <si>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</si>
  <si>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</si>
  <si>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</si>
  <si>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</si>
  <si>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</si>
  <si>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</si>
  <si>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</si>
  <si>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</si>
  <si>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</si>
  <si>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</si>
  <si>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</si>
  <si>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</si>
  <si>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</si>
  <si>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</si>
  <si>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</si>
  <si>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</si>
  <si>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</si>
  <si>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</si>
  <si>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</si>
  <si>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</si>
  <si>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</si>
  <si>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</si>
  <si>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</si>
  <si>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</si>
  <si>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</si>
  <si>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</si>
  <si>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</si>
  <si>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</si>
  <si>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</si>
  <si>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</si>
  <si>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</si>
  <si>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</si>
  <si>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</si>
  <si>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</si>
  <si>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</si>
  <si>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</si>
  <si>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</si>
  <si>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</si>
  <si>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</si>
  <si>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</si>
  <si>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</si>
  <si>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</si>
  <si>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</si>
  <si>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</si>
  <si>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</si>
  <si>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</si>
  <si>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</si>
  <si>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</si>
  <si>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</si>
  <si>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</si>
  <si>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</si>
  <si>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</si>
  <si>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</si>
  <si>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</si>
  <si>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</si>
  <si>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</si>
  <si>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</si>
  <si>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</si>
  <si>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</si>
  <si>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</si>
  <si>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</si>
  <si>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</si>
  <si>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</si>
  <si>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</si>
  <si>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</si>
  <si>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</si>
  <si>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</si>
  <si>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</si>
  <si>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</si>
  <si>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</si>
  <si>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</si>
  <si>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</si>
  <si>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</si>
  <si>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</si>
  <si>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</si>
  <si>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</si>
  <si>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</si>
  <si>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</si>
  <si>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</si>
  <si>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</si>
  <si>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</si>
  <si>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</si>
  <si>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</si>
  <si>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</si>
  <si>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</si>
  <si>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</si>
  <si>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</si>
  <si>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</si>
  <si>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</si>
  <si>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</si>
  <si>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</si>
  <si>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</si>
  <si>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</si>
  <si>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</si>
  <si>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</si>
  <si>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</si>
  <si>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</si>
  <si>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</si>
  <si>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</si>
  <si>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</si>
  <si>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</si>
  <si>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</si>
  <si>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</si>
  <si>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</si>
  <si>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</si>
  <si>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</si>
  <si>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</si>
  <si>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</si>
  <si>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</si>
  <si>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</si>
  <si>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</si>
  <si>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</si>
  <si>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</si>
  <si>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</si>
  <si>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</si>
  <si>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</si>
  <si>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</si>
  <si>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</si>
  <si>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</si>
  <si>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</si>
  <si>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</si>
  <si>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</si>
  <si>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</si>
  <si>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</si>
  <si>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</si>
  <si>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</si>
  <si>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</si>
  <si>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</si>
  <si>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</si>
  <si>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</si>
  <si>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</si>
  <si>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</si>
  <si>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</si>
  <si>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</si>
  <si>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</si>
  <si>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</si>
  <si>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</si>
  <si>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</si>
  <si>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</si>
  <si>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</si>
  <si>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</si>
  <si>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</si>
  <si>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</si>
  <si>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</si>
  <si>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</si>
  <si>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</si>
  <si>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</si>
  <si>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</si>
  <si>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</si>
  <si>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</si>
  <si>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</si>
  <si>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</si>
  <si>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</si>
  <si>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</si>
  <si>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</si>
  <si>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</si>
  <si>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</si>
  <si>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</si>
  <si>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</si>
  <si>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</si>
  <si>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</si>
  <si>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</si>
  <si>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</si>
  <si>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</si>
  <si>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</si>
  <si>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</si>
  <si>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</si>
  <si>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</si>
  <si>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</si>
  <si>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</si>
  <si>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</si>
  <si>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</si>
  <si>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</si>
  <si>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</si>
  <si>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</si>
  <si>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</si>
  <si>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</si>
  <si>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</si>
  <si>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</si>
  <si>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</si>
  <si>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</si>
  <si>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</si>
  <si>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</si>
  <si>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</si>
  <si>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</si>
  <si>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</si>
  <si>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</si>
  <si>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</si>
  <si>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</si>
  <si>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</si>
  <si>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</si>
  <si>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</si>
  <si>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</si>
  <si>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</si>
  <si>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</si>
  <si>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</si>
  <si>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</si>
  <si>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</si>
  <si>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</si>
  <si>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</si>
  <si>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</si>
  <si>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</si>
  <si>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</si>
  <si>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</si>
  <si>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</si>
  <si>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</si>
  <si>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</si>
  <si>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</si>
  <si>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</si>
  <si>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</si>
  <si>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</si>
  <si>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</si>
  <si>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</si>
  <si>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</si>
  <si>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</si>
  <si>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</si>
  <si>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</si>
  <si>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</si>
  <si>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</si>
  <si>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</si>
  <si>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</si>
  <si>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</si>
  <si>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</si>
  <si>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</si>
  <si>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</si>
  <si>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</si>
  <si>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</si>
  <si>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</si>
  <si>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</si>
  <si>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</si>
  <si>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</si>
  <si>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</si>
  <si>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</si>
  <si>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</si>
  <si>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</si>
  <si>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</si>
  <si>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</si>
  <si>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</si>
  <si>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</si>
  <si>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</si>
  <si>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</si>
  <si>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</si>
  <si>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</si>
  <si>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</si>
  <si>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</si>
  <si>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</si>
  <si>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</si>
  <si>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</si>
  <si>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</si>
  <si>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</si>
  <si>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</si>
  <si>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</si>
  <si>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</si>
  <si>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</si>
  <si>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</si>
  <si>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</si>
  <si>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</si>
  <si>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</si>
  <si>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</si>
  <si>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</si>
  <si>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</si>
  <si>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</si>
  <si>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</si>
  <si>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</si>
  <si>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</si>
  <si>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</si>
  <si>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</si>
  <si>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</si>
  <si>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</si>
  <si>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</si>
  <si>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</si>
  <si>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</si>
  <si>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</si>
  <si>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</si>
  <si>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</si>
  <si>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</si>
  <si>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</si>
  <si>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</si>
  <si>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</si>
  <si>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</si>
  <si>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</si>
  <si>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</si>
  <si>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</si>
  <si>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</si>
  <si>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</si>
  <si>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</si>
  <si>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</si>
  <si>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</si>
  <si>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</si>
  <si>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</si>
  <si>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</si>
  <si>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</si>
  <si>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</si>
  <si>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</si>
  <si>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</si>
  <si>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</si>
  <si>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</si>
  <si>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</si>
  <si>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</si>
  <si>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</si>
  <si>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</si>
  <si>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</si>
  <si>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</si>
  <si>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</si>
  <si>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</si>
  <si>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</si>
  <si>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</si>
  <si>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</si>
  <si>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</si>
  <si>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</si>
  <si>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</si>
  <si>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</si>
  <si>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</si>
  <si>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</si>
  <si>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</si>
  <si>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</si>
  <si>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</si>
  <si>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</si>
  <si>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</si>
  <si>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</si>
  <si>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</si>
  <si>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</si>
  <si>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</si>
  <si>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</si>
  <si>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</si>
  <si>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</si>
  <si>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</si>
  <si>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</si>
  <si>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</si>
  <si>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</si>
  <si>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</si>
  <si>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</si>
  <si>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</si>
  <si>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</si>
  <si>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</si>
  <si>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</si>
  <si>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</si>
  <si>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</si>
  <si>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</si>
  <si>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</si>
  <si>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</si>
  <si>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</si>
  <si>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</si>
  <si>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</si>
  <si>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</si>
  <si>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</si>
  <si>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</si>
  <si>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</si>
  <si>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</si>
  <si>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</si>
  <si>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</si>
  <si>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</si>
  <si>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</si>
  <si>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</si>
  <si>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</si>
  <si>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</si>
  <si>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</si>
  <si>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</si>
  <si>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</si>
  <si>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</si>
  <si>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</si>
  <si>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</si>
  <si>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</si>
  <si>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</si>
  <si>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</si>
  <si>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</si>
  <si>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</si>
  <si>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</si>
  <si>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</si>
  <si>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</si>
  <si>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</si>
  <si>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</si>
  <si>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</si>
  <si>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</si>
  <si>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</si>
  <si>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</si>
  <si>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</si>
  <si>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</si>
  <si>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</si>
  <si>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</si>
  <si>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</si>
  <si>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</si>
  <si>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</si>
  <si>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</si>
  <si>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</si>
  <si>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</si>
  <si>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</si>
  <si>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</si>
  <si>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</si>
  <si>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</si>
  <si>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</si>
  <si>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</si>
  <si>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</si>
  <si>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</si>
  <si>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</si>
  <si>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</si>
  <si>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</si>
  <si>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</si>
  <si>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</si>
  <si>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</si>
  <si>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</si>
  <si>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</si>
  <si>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</si>
  <si>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</si>
  <si>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</si>
  <si>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</si>
  <si>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</si>
  <si>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</si>
  <si>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</si>
  <si>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</si>
  <si>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</si>
  <si>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</si>
  <si>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</si>
  <si>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</si>
  <si>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</si>
  <si>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</si>
  <si>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</si>
  <si>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</si>
  <si>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</si>
  <si>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</si>
  <si>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</si>
  <si>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</si>
  <si>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</si>
  <si>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</si>
  <si>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</si>
  <si>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</si>
  <si>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</si>
  <si>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</si>
  <si>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</si>
  <si>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</si>
  <si>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</si>
  <si>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</si>
  <si>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</si>
  <si>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</si>
  <si>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</si>
  <si>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</si>
  <si>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</si>
  <si>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</si>
  <si>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</si>
  <si>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</si>
  <si>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</si>
  <si>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</si>
  <si>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</si>
  <si>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</si>
  <si>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</si>
  <si>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</si>
  <si>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</si>
  <si>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</si>
  <si>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</si>
  <si>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</si>
  <si>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</si>
  <si>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</si>
  <si>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</si>
  <si>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</si>
  <si>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</si>
  <si>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</si>
  <si>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</si>
  <si>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</si>
  <si>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</si>
  <si>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</si>
  <si>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</si>
  <si>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</si>
  <si>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</si>
  <si>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</si>
  <si>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</si>
  <si>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</si>
  <si>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</si>
  <si>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</si>
  <si>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</si>
  <si>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</si>
  <si>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</si>
  <si>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</si>
  <si>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</si>
  <si>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</si>
  <si>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</si>
  <si>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</si>
  <si>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</si>
  <si>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</si>
  <si>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</si>
  <si>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</si>
  <si>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</si>
  <si>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</si>
  <si>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</si>
  <si>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</si>
  <si>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</si>
  <si>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</si>
  <si>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</si>
  <si>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</si>
  <si>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</si>
  <si>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</si>
  <si>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</si>
  <si>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</si>
  <si>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</si>
  <si>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</si>
  <si>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</si>
  <si>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</si>
  <si>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</si>
  <si>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</si>
  <si>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</si>
  <si>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</si>
  <si>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</si>
  <si>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</si>
  <si>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</si>
  <si>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</si>
  <si>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</si>
  <si>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</si>
  <si>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</si>
  <si>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</si>
  <si>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</si>
  <si>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</si>
  <si>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</si>
  <si>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</si>
  <si>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</si>
  <si>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</si>
  <si>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</si>
  <si>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</si>
  <si>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</si>
  <si>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</si>
  <si>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</si>
  <si>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</si>
  <si>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</si>
  <si>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</si>
  <si>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</si>
  <si>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</si>
  <si>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</si>
  <si>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</si>
  <si>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</si>
  <si>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</si>
  <si>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</si>
  <si>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</si>
  <si>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</si>
  <si>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</si>
  <si>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</si>
  <si>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</si>
  <si>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</si>
  <si>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</si>
  <si>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</si>
  <si>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</si>
  <si>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</si>
  <si>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</si>
  <si>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</si>
  <si>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</si>
  <si>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</si>
  <si>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</si>
  <si>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</si>
  <si>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</si>
  <si>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</si>
  <si>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</si>
  <si>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</si>
  <si>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</si>
  <si>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</si>
  <si>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</si>
  <si>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</si>
  <si>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</si>
  <si>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</si>
  <si>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</si>
  <si>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</si>
  <si>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</si>
  <si>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</si>
  <si>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</si>
  <si>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</si>
  <si>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</si>
  <si>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</si>
  <si>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</si>
  <si>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</si>
  <si>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</si>
  <si>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</si>
  <si>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</si>
  <si>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</si>
  <si>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</si>
  <si>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</si>
  <si>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</si>
  <si>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</si>
  <si>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</si>
  <si>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</si>
  <si>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</si>
  <si>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</si>
  <si>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</si>
  <si>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</si>
  <si>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</si>
  <si>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</si>
  <si>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</si>
  <si>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</si>
  <si>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</si>
  <si>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</si>
  <si>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</si>
  <si>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</si>
  <si>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</si>
  <si>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</si>
  <si>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</si>
  <si>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</si>
  <si>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</si>
  <si>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</si>
  <si>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</si>
  <si>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</si>
  <si>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</si>
  <si>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</si>
  <si>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</si>
  <si>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</si>
  <si>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</si>
  <si>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</si>
  <si>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</si>
  <si>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</si>
  <si>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</si>
  <si>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</si>
  <si>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</si>
  <si>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</si>
  <si>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</si>
  <si>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</si>
  <si>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</si>
  <si>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</si>
  <si>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</si>
  <si>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</si>
  <si>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</si>
  <si>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</si>
  <si>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</si>
  <si>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</si>
  <si>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</si>
  <si>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</si>
  <si>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</si>
  <si>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</si>
  <si>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</si>
  <si>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</si>
  <si>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</si>
  <si>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</si>
  <si>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</si>
  <si>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</si>
  <si>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</si>
  <si>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</si>
  <si>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</si>
  <si>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</si>
  <si>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</si>
  <si>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</si>
  <si>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</si>
  <si>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</si>
  <si>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</si>
  <si>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</si>
  <si>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</si>
  <si>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</si>
  <si>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</si>
  <si>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</si>
  <si>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</si>
  <si>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</si>
  <si>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</si>
  <si>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</si>
  <si>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</si>
  <si>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</si>
  <si>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</si>
  <si>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</si>
  <si>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</si>
  <si>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</si>
  <si>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</si>
  <si>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</si>
  <si>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</si>
  <si>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</si>
  <si>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</si>
  <si>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</si>
  <si>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</si>
  <si>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</si>
  <si>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</si>
  <si>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</si>
  <si>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</si>
  <si>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</si>
  <si>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</si>
  <si>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</si>
  <si>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</si>
  <si>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</si>
  <si>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</si>
  <si>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</si>
  <si>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</si>
  <si>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</si>
  <si>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</si>
  <si>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</si>
  <si>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</si>
  <si>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</si>
  <si>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</si>
  <si>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</si>
  <si>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</si>
  <si>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</si>
  <si>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</si>
  <si>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</si>
  <si>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</si>
  <si>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</si>
  <si>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</si>
  <si>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</si>
  <si>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</si>
  <si>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</si>
  <si>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</si>
  <si>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</si>
  <si>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</si>
  <si>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</si>
  <si>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</si>
  <si>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</si>
  <si>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</si>
  <si>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</si>
  <si>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</si>
  <si>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</si>
  <si>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</si>
  <si>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</si>
  <si>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</si>
  <si>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</si>
  <si>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</si>
  <si>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</si>
  <si>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</si>
  <si>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</si>
  <si>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</si>
  <si>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</si>
  <si>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</si>
  <si>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</si>
  <si>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</si>
  <si>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</si>
  <si>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</si>
  <si>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</si>
  <si>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</si>
  <si>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</si>
  <si>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</si>
  <si>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</si>
  <si>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</si>
  <si>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</si>
  <si>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</si>
  <si>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</si>
  <si>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</si>
  <si>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</si>
  <si>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</si>
  <si>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</si>
  <si>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</si>
  <si>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</si>
  <si>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</si>
  <si>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</si>
  <si>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</si>
  <si>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</si>
  <si>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</si>
  <si>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</si>
  <si>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</si>
  <si>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</si>
  <si>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</si>
  <si>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</si>
  <si>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</si>
  <si>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</si>
  <si>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</si>
  <si>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</si>
  <si>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</si>
  <si>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</si>
  <si>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</si>
  <si>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</si>
  <si>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</si>
  <si>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</si>
  <si>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</si>
  <si>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</si>
  <si>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</si>
  <si>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</si>
  <si>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</si>
  <si>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</si>
  <si>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</si>
  <si>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</si>
  <si>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</si>
  <si>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</si>
  <si>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</si>
  <si>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</si>
  <si>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</si>
  <si>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</si>
  <si>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</si>
  <si>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</si>
  <si>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</si>
  <si>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</si>
  <si>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</si>
  <si>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</si>
  <si>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</si>
  <si>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</si>
  <si>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</si>
  <si>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</si>
  <si>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</si>
  <si>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</si>
  <si>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</si>
  <si>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</si>
  <si>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</si>
  <si>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</si>
  <si>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</si>
  <si>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</si>
  <si>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</si>
  <si>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</si>
  <si>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</si>
  <si>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</si>
  <si>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</si>
  <si>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</si>
  <si>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</si>
  <si>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</si>
  <si>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</si>
  <si>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</si>
  <si>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</si>
  <si>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</si>
  <si>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</si>
  <si>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</si>
  <si>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</si>
  <si>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</si>
  <si>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</si>
  <si>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</si>
  <si>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</si>
  <si>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</si>
  <si>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</si>
  <si>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</si>
  <si>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</si>
  <si>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</si>
  <si>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</si>
  <si>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</si>
  <si>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</si>
  <si>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</si>
  <si>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</si>
  <si>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</si>
  <si>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</si>
  <si>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PSS-PIT</t>
  </si>
  <si>
    <t>PSSPIT</t>
  </si>
  <si>
    <t xml:space="preserve"> Esmerilhadora</t>
  </si>
  <si>
    <t>Previsão de MC1 as 01:30h</t>
  </si>
  <si>
    <t>E18</t>
  </si>
  <si>
    <t>Higor</t>
  </si>
  <si>
    <t>Caminhão de solda</t>
  </si>
  <si>
    <t>MC1 as 09:44h - Autorizado entrar na via as 09:45h</t>
  </si>
  <si>
    <t>Em intervalo as 10:16h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</si>
  <si>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</si>
  <si>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</si>
  <si>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</si>
  <si>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</si>
  <si>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</si>
  <si>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</si>
  <si>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</si>
  <si>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</si>
  <si>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</si>
  <si>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</si>
  <si>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</si>
  <si>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</si>
  <si>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</si>
  <si>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</si>
  <si>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</si>
  <si>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</si>
  <si>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</si>
  <si>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</si>
  <si>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</si>
  <si>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</si>
  <si>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</si>
  <si>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</si>
  <si>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</si>
  <si>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</si>
  <si>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</si>
  <si>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</si>
  <si>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</si>
  <si>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</si>
  <si>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</si>
  <si>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</si>
  <si>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</si>
  <si>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</si>
  <si>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</si>
  <si>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</si>
  <si>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</si>
  <si>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Carregamento de brita no pátio</t>
  </si>
  <si>
    <t>Amauri</t>
  </si>
  <si>
    <t>Troca de dormentes em ponte</t>
  </si>
  <si>
    <t>Descarga de dormente</t>
  </si>
  <si>
    <t>TMI</t>
  </si>
  <si>
    <t>TMI-TIN</t>
  </si>
  <si>
    <t>TMITIN</t>
  </si>
  <si>
    <t>Lindomar</t>
  </si>
  <si>
    <t>Ronda 7 dias de TMI-TIN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</si>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</sst>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M1" activePane="topRight" state="frozen"/>
      <selection pane="topRight" activeCell="AT21" sqref="AT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8" t="s">
        <v>1132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0"/>
      <c r="AT1" s="220"/>
      <c r="AU1" s="220"/>
      <c r="AV1" s="220"/>
      <c r="AW1" s="220"/>
      <c r="AX1" s="219"/>
      <c r="AY1" s="219"/>
      <c r="AZ1" s="219"/>
      <c r="BA1" s="219"/>
      <c r="BB1" s="219"/>
      <c r="BC1" s="219"/>
      <c r="BD1" s="219"/>
      <c r="BE1" s="219"/>
      <c r="BF1" s="221"/>
      <c r="BG1" s="3"/>
      <c r="BH1" s="222" t="s">
        <v>1133</v>
      </c>
      <c r="BI1" s="223"/>
      <c r="BJ1" s="224"/>
      <c r="BK1" s="225"/>
      <c r="BL1" s="43"/>
      <c r="BM1" s="215" t="s">
        <v>1134</v>
      </c>
      <c r="BN1" s="216"/>
      <c r="BO1" s="216"/>
      <c r="BP1" s="216"/>
      <c r="BQ1" s="216"/>
      <c r="BR1" s="216"/>
      <c r="BS1" s="21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8" t="s">
        <v>1135</v>
      </c>
      <c r="AJ2" s="219"/>
      <c r="AK2" s="219"/>
      <c r="AL2" s="219"/>
      <c r="AM2" s="219"/>
      <c r="AN2" s="219"/>
      <c r="AO2" s="219"/>
      <c r="AP2" s="219"/>
      <c r="AQ2" s="221"/>
      <c r="AR2" s="159"/>
      <c r="AS2" s="233" t="s">
        <v>1138</v>
      </c>
      <c r="AT2" s="220"/>
      <c r="AU2" s="220"/>
      <c r="AV2" s="220"/>
      <c r="AW2" s="220"/>
      <c r="AX2" s="219"/>
      <c r="AY2" s="221"/>
      <c r="AZ2" s="4"/>
      <c r="BA2" s="212" t="s">
        <v>1139</v>
      </c>
      <c r="BB2" s="214"/>
      <c r="BC2" s="218" t="s">
        <v>1136</v>
      </c>
      <c r="BD2" s="219"/>
      <c r="BE2" s="219"/>
      <c r="BF2" s="221"/>
      <c r="BG2" s="3"/>
      <c r="BH2" s="226"/>
      <c r="BI2" s="227"/>
      <c r="BJ2" s="228"/>
      <c r="BK2" s="229"/>
      <c r="BL2" s="43"/>
      <c r="BM2" s="230"/>
      <c r="BN2" s="231"/>
      <c r="BO2" s="231"/>
      <c r="BP2" s="231"/>
      <c r="BQ2" s="231"/>
      <c r="BR2" s="231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2" t="s">
        <v>1140</v>
      </c>
      <c r="AJ3" s="214"/>
      <c r="AK3" s="212" t="s">
        <v>1141</v>
      </c>
      <c r="AL3" s="213"/>
      <c r="AM3" s="213"/>
      <c r="AN3" s="213"/>
      <c r="AO3" s="213"/>
      <c r="AP3" s="213"/>
      <c r="AQ3" s="214"/>
      <c r="AR3" s="160"/>
      <c r="AS3" s="236" t="s">
        <v>1147</v>
      </c>
      <c r="AT3" s="237"/>
      <c r="AU3" s="236" t="s">
        <v>1148</v>
      </c>
      <c r="AV3" s="237"/>
      <c r="AW3" s="236" t="s">
        <v>1149</v>
      </c>
      <c r="AX3" s="238"/>
      <c r="AY3" s="57" t="s">
        <v>1150</v>
      </c>
      <c r="AZ3" s="57"/>
      <c r="BA3" s="234"/>
      <c r="BB3" s="235"/>
      <c r="BC3" s="212" t="s">
        <v>1143</v>
      </c>
      <c r="BD3" s="213"/>
      <c r="BE3" s="213"/>
      <c r="BF3" s="214"/>
      <c r="BG3" s="56"/>
      <c r="BH3" s="226"/>
      <c r="BI3" s="227"/>
      <c r="BJ3" s="228"/>
      <c r="BK3" s="229"/>
      <c r="BL3" s="43"/>
      <c r="BM3" s="215" t="s">
        <v>1151</v>
      </c>
      <c r="BN3" s="216"/>
      <c r="BO3" s="216"/>
      <c r="BP3" s="217"/>
      <c r="BQ3" s="215" t="s">
        <v>751</v>
      </c>
      <c r="BR3" s="216"/>
      <c r="BS3" s="21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72" si="2">IF(AND(BR7&lt;1,BS7&lt;1),"Produção e Intervalo",IF(BR7&lt;1,"Intervalo",IF(BS7&lt;1,"Produção","Aderente")))</f>
        <v>#VALUE!</v>
      </c>
      <c r="BR7" s="15" t="e">
        <f t="shared" ref="BR7:BR72" si="3">IF(OR(B7="",F7=""),"*",AY7/P7)</f>
        <v>#VALUE!</v>
      </c>
      <c r="BS7" s="15">
        <f t="shared" ref="BS7:BS72" si="4">IF(OR(B7="",F7=""),"*",BA7/Q7)</f>
        <v>0</v>
      </c>
      <c r="BT7" s="157" t="str">
        <f t="shared" ref="BT7:BT72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>IF(D8="","*",IFERROR(IF(ISODD(COUNT(AS8:AX805)),"ERRO",SUM((AT8-AS8),(AV8-AU8),(AX8-AW8))),"ERRO"))</f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2"/>
        <v>#VALUE!</v>
      </c>
      <c r="BR8" s="15" t="e">
        <f t="shared" si="3"/>
        <v>#VALUE!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 t="str">
        <f>IF(D9="","*",IFERROR(IF(ISODD(COUNT(AS9:AX806)),"ERRO",SUM((AT9-AS9),(AV9-AU9),(AX9-AW9))),"ERRO"))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e">
        <f>IF(AND(BR9&lt;1,BS9&lt;1),"Produção e Intervalo",IF(BR9&lt;1,"Intervalo",IF(BS9&lt;1,"Produção","Aderente")))</f>
        <v>#VALUE!</v>
      </c>
      <c r="BR9" s="15" t="e">
        <f>IF(OR(B9="",F9=""),"*",AY9/P9)</f>
        <v>#VALUE!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>IF(D10="","*",IFERROR(IF(ISODD(COUNT(AS10:AX806)),"ERRO",SUM((AT10-AS10),(AV10-AU10),(AX10-AW10))),"ERRO"))</f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2"/>
        <v>#VALUE!</v>
      </c>
      <c r="BR10" s="15" t="e">
        <f t="shared" si="3"/>
        <v>#VALUE!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IF(D11="","*",IFERROR(IF(ISODD(COUNT(AS11:AX808)),"ERRO",SUM((AT11-AS11),(AV11-AU11),(AX11-AW11))),"ERRO"))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IF(D12="","*",IFERROR(IF(ISODD(COUNT(AS12:AX807)),"ERRO",SUM((AT12-AS12),(AV12-AU12),(AX12-AW12))),"ERRO"))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1267</v>
      </c>
      <c r="W14" s="135" t="s">
        <v>1268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1269</v>
      </c>
      <c r="BK14" s="14" t="s">
        <v>1270</v>
      </c>
      <c r="BL14" s="13"/>
      <c r="BM14" s="12"/>
      <c r="BN14" s="12"/>
      <c r="BO14" s="130"/>
      <c r="BP14" s="14"/>
      <c r="BQ14" s="10" t="e">
        <f>IF(AND(BR14&lt;1,BS14&lt;1),"Produção e Intervalo",IF(BR14&lt;1,"Intervalo",IF(BS14&lt;1,"Produção","Aderente")))</f>
        <v>#VALUE!</v>
      </c>
      <c r="BR14" s="15" t="e">
        <f>IF(OR(B14="",F14=""),"*",AY14/P14)</f>
        <v>#VALUE!</v>
      </c>
      <c r="BS14" s="15">
        <f>IF(OR(B14="",F14=""),"*",BA14/Q14)</f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966</v>
      </c>
      <c r="Y15" s="129" t="s">
        <v>969</v>
      </c>
      <c r="Z15" s="129"/>
      <c r="AA15" s="71" t="s">
        <v>1251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1252</v>
      </c>
      <c r="BK15" s="14" t="s">
        <v>1253</v>
      </c>
      <c r="BL15" s="13"/>
      <c r="BM15" s="12"/>
      <c r="BN15" s="12"/>
      <c r="BO15" s="130"/>
      <c r="BP15" s="14"/>
      <c r="BQ15" s="10" t="e">
        <f>IF(AND(BR15&lt;1,BS15&lt;1),"Produção e Intervalo",IF(BR15&lt;1,"Intervalo",IF(BS15&lt;1,"Produção","Aderente")))</f>
        <v>#VALUE!</v>
      </c>
      <c r="BR15" s="15" t="e">
        <f>IF(OR(B15="",F15=""),"*",AY15/P15)</f>
        <v>#VALUE!</v>
      </c>
      <c r="BS15" s="15">
        <f>IF(OR(B15="",F15=""),"*",BA15/Q15)</f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 t="str">
        <f>IF(D16="","*",IFERROR(IF(ISODD(COUNT(AS16:AX812)),"ERRO",SUM((AT16-AS16),(AV16-AU16),(AX16-AW16))),"ERRO"))</f>
        <v>ERRO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1256</v>
      </c>
      <c r="BK16" s="14" t="s">
        <v>1257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e">
        <f>IF(AND(BR16&lt;1,BS16&lt;1),"Produção e Intervalo",IF(BR16&lt;1,"Intervalo",IF(BS16&lt;1,"Produção","Aderente")))</f>
        <v>#VALUE!</v>
      </c>
      <c r="BR16" s="15" t="e">
        <f>IF(OR(B16="",F16=""),"*",AY16/P16)</f>
        <v>#VALUE!</v>
      </c>
      <c r="BS16" s="15">
        <f>IF(OR(B16="",F16=""),"*",BA16/Q16)</f>
        <v>1</v>
      </c>
      <c r="BT16" s="157" t="str">
        <f t="shared" si="5"/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/>
      <c r="AU17" s="32"/>
      <c r="AV17" s="32"/>
      <c r="AW17" s="32"/>
      <c r="AX17" s="32"/>
      <c r="AY17" s="184" t="str">
        <f>IF(D17="","*",IFERROR(IF(ISODD(COUNT(AS17:AX813)),"ERRO",SUM((AT17-AS17),(AV17-AU17),(AX17-AW17))),"ERRO"))</f>
        <v>ERRO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1262</v>
      </c>
      <c r="BK17" s="14" t="s">
        <v>1262</v>
      </c>
      <c r="BL17" s="13"/>
      <c r="BM17" s="12"/>
      <c r="BN17" s="12"/>
      <c r="BO17" s="130"/>
      <c r="BP17" s="14"/>
      <c r="BQ17" s="10" t="e">
        <f>IF(AND(BR17&lt;1,BS17&lt;1),"Produção e Intervalo",IF(BR17&lt;1,"Intervalo",IF(BS17&lt;1,"Produção","Aderente")))</f>
        <v>#VALUE!</v>
      </c>
      <c r="BR17" s="15" t="e">
        <f>IF(OR(B17="",F17=""),"*",AY17/P17)</f>
        <v>#VALUE!</v>
      </c>
      <c r="BS17" s="15">
        <f>IF(OR(B17="",F17=""),"*",BA17/Q17)</f>
        <v>0</v>
      </c>
      <c r="BT17" s="157" t="str">
        <f t="shared" si="5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1271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1272</v>
      </c>
      <c r="W18" s="135" t="s">
        <v>1273</v>
      </c>
      <c r="X18" s="152" t="s">
        <v>966</v>
      </c>
      <c r="Y18" s="129" t="s">
        <v>969</v>
      </c>
      <c r="Z18" s="129"/>
      <c r="AA18" s="71" t="s">
        <v>1274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1275</v>
      </c>
      <c r="BK18" s="14" t="s">
        <v>1276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5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1263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1264</v>
      </c>
      <c r="BK19" s="14" t="s">
        <v>1265</v>
      </c>
      <c r="BL19" s="13"/>
      <c r="BM19" s="12" t="s">
        <v>986</v>
      </c>
      <c r="BN19" s="12" t="s">
        <v>1016</v>
      </c>
      <c r="BO19" s="130" t="s">
        <v>1068</v>
      </c>
      <c r="BP19" s="14" t="s">
        <v>1266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5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1277</v>
      </c>
      <c r="W20" s="135" t="s">
        <v>1278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1279</v>
      </c>
      <c r="BK20" s="14" t="s">
        <v>1280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1281</v>
      </c>
      <c r="BK21" s="14" t="s">
        <v>1282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1243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1244</v>
      </c>
      <c r="W22" s="135" t="s">
        <v>1245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1246</v>
      </c>
      <c r="BK22" s="14" t="s">
        <v>1247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5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1239</v>
      </c>
      <c r="N23" s="151" t="s">
        <v>1240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1241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1242</v>
      </c>
      <c r="BK23" s="14" t="s">
        <v>1242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IF(D26="","*",IFERROR(IF(ISODD(COUNT(AS26:AX821)),"ERRO",SUM((AT26-AS26),(AV26-AU26),(AX26-AW26))),"ERRO"))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2"/>
        <v>#DIV/0!</v>
      </c>
      <c r="BR27" s="15" t="e">
        <f t="shared" si="3"/>
        <v>#DIV/0!</v>
      </c>
      <c r="BS27" s="15" t="e">
        <f t="shared" si="4"/>
        <v>#DIV/0!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2"/>
        <v>#VALUE!</v>
      </c>
      <c r="BR31" s="15" t="e">
        <f t="shared" si="3"/>
        <v>#VALUE!</v>
      </c>
      <c r="BS31" s="15" t="e">
        <f t="shared" si="4"/>
        <v>#DIV/0!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1249</v>
      </c>
      <c r="W33" s="135" t="s">
        <v>1283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Produção e Intervalo</v>
      </c>
      <c r="BR33" s="15">
        <f t="shared" si="3"/>
        <v>0</v>
      </c>
      <c r="BS33" s="15">
        <f t="shared" si="4"/>
        <v>0</v>
      </c>
      <c r="BT33" s="157" t="str">
        <f t="shared" si="5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1254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Produção e Intervalo</v>
      </c>
      <c r="BR34" s="15">
        <f t="shared" si="3"/>
        <v>0</v>
      </c>
      <c r="BS34" s="15">
        <f t="shared" si="4"/>
        <v>0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1284</v>
      </c>
      <c r="W37" s="135" t="s">
        <v>1285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Produção e Intervalo</v>
      </c>
      <c r="BR37" s="15">
        <f t="shared" si="3"/>
        <v>0</v>
      </c>
      <c r="BS37" s="15">
        <f t="shared" si="4"/>
        <v>0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0.41666666666666669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1277</v>
      </c>
      <c r="W39" s="206" t="s">
        <v>1286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6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Produção e Intervalo</v>
      </c>
      <c r="BR40" s="15">
        <f t="shared" si="3"/>
        <v>0</v>
      </c>
      <c r="BS40" s="15">
        <f t="shared" si="4"/>
        <v>0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1287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1288</v>
      </c>
      <c r="N42" s="149" t="s">
        <v>1289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1290</v>
      </c>
      <c r="W42" s="135" t="s">
        <v>1291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6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Produção e Intervalo</v>
      </c>
      <c r="BR42" s="15">
        <f t="shared" si="3"/>
        <v>0</v>
      </c>
      <c r="BS42" s="15">
        <f t="shared" si="4"/>
        <v>0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1243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/>
      <c r="P44" s="135"/>
      <c r="Q44" s="71"/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6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e">
        <f t="shared" si="2"/>
        <v>#DIV/0!</v>
      </c>
      <c r="BR44" s="15" t="e">
        <f t="shared" si="3"/>
        <v>#DIV/0!</v>
      </c>
      <c r="BS44" s="15" t="e">
        <f t="shared" si="4"/>
        <v>#DIV/0!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6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2"/>
        <v>Aderente</v>
      </c>
      <c r="BR72" s="15" t="str">
        <f t="shared" si="3"/>
        <v>*</v>
      </c>
      <c r="BS72" s="15" t="str">
        <f t="shared" si="4"/>
        <v>*</v>
      </c>
      <c r="BT72" s="157" t="str">
        <f t="shared" si="5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  <row r="805" spans="1:72">
      <c r="AT805" s="211" t="s">
        <v>1292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6:BO14 BO18:BO20 BO16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6:BO14 BO16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1293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695</v>
      </c>
      <c r="D3" s="186" t="s">
        <v>1294</v>
      </c>
      <c r="E3" s="186" t="s">
        <v>1295</v>
      </c>
      <c r="F3" s="186" t="s">
        <v>1296</v>
      </c>
      <c r="G3" s="186" t="s">
        <v>1297</v>
      </c>
      <c r="H3" s="186" t="s">
        <v>1298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1300</v>
      </c>
      <c r="D10" s="187">
        <v>9049</v>
      </c>
      <c r="E10" s="188">
        <v>46044</v>
      </c>
      <c r="F10" s="187" t="s">
        <v>1301</v>
      </c>
      <c r="G10" s="187" t="s">
        <v>1302</v>
      </c>
      <c r="H10" s="187"/>
    </row>
    <row r="11" spans="3:8">
      <c r="C11" s="187" t="s">
        <v>1300</v>
      </c>
      <c r="D11" s="187">
        <v>9044</v>
      </c>
      <c r="E11" s="188">
        <v>46044</v>
      </c>
      <c r="F11" s="187" t="s">
        <v>1303</v>
      </c>
      <c r="G11" s="187" t="s">
        <v>1304</v>
      </c>
      <c r="H11" s="187"/>
    </row>
    <row r="12" spans="3:8">
      <c r="C12" s="187" t="s">
        <v>1300</v>
      </c>
      <c r="D12" s="187">
        <v>762</v>
      </c>
      <c r="E12" s="188">
        <v>46044</v>
      </c>
      <c r="F12" s="187" t="s">
        <v>1305</v>
      </c>
      <c r="G12" s="187" t="s">
        <v>1304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0" t="s">
        <v>1306</v>
      </c>
      <c r="C2" s="240"/>
      <c r="D2" s="240"/>
      <c r="E2" s="240"/>
      <c r="F2" s="240"/>
      <c r="G2" s="240"/>
    </row>
    <row r="3" spans="2:7">
      <c r="B3" s="241"/>
      <c r="C3" s="241"/>
      <c r="D3" s="241"/>
      <c r="E3" s="241"/>
      <c r="F3" s="241"/>
      <c r="G3" s="241"/>
    </row>
    <row r="4" spans="2:7" ht="40.5">
      <c r="B4" s="191" t="s">
        <v>1307</v>
      </c>
      <c r="C4" s="191" t="s">
        <v>1308</v>
      </c>
      <c r="D4" s="191" t="s">
        <v>1309</v>
      </c>
      <c r="E4" s="191" t="s">
        <v>1310</v>
      </c>
      <c r="F4" s="191" t="s">
        <v>4</v>
      </c>
      <c r="G4" s="191" t="s">
        <v>1311</v>
      </c>
    </row>
    <row r="5" spans="2:7">
      <c r="B5" s="192" t="s">
        <v>1312</v>
      </c>
      <c r="C5" s="192">
        <v>309525</v>
      </c>
      <c r="D5" s="192" t="s">
        <v>1313</v>
      </c>
      <c r="E5" s="192" t="s">
        <v>840</v>
      </c>
      <c r="F5" s="192" t="s">
        <v>1314</v>
      </c>
      <c r="G5" s="193">
        <v>46296</v>
      </c>
    </row>
    <row r="6" spans="2:7">
      <c r="B6" s="192" t="s">
        <v>1315</v>
      </c>
      <c r="C6" s="192">
        <v>257410</v>
      </c>
      <c r="D6" s="192" t="s">
        <v>1316</v>
      </c>
      <c r="E6" s="192" t="s">
        <v>840</v>
      </c>
      <c r="F6" s="192" t="s">
        <v>1314</v>
      </c>
      <c r="G6" s="193"/>
    </row>
    <row r="7" spans="2:7">
      <c r="B7" s="192" t="s">
        <v>1260</v>
      </c>
      <c r="C7" s="192">
        <v>256875</v>
      </c>
      <c r="D7" s="192" t="s">
        <v>1317</v>
      </c>
      <c r="E7" s="192" t="s">
        <v>840</v>
      </c>
      <c r="F7" s="192" t="s">
        <v>1314</v>
      </c>
      <c r="G7" s="193">
        <v>46296</v>
      </c>
    </row>
    <row r="8" spans="2:7">
      <c r="B8" s="192" t="s">
        <v>1318</v>
      </c>
      <c r="C8" s="192">
        <v>257278</v>
      </c>
      <c r="D8" s="192" t="s">
        <v>1319</v>
      </c>
      <c r="E8" s="192" t="s">
        <v>831</v>
      </c>
      <c r="F8" s="192" t="s">
        <v>1320</v>
      </c>
      <c r="G8" s="193">
        <v>46235</v>
      </c>
    </row>
    <row r="9" spans="2:7">
      <c r="B9" s="192" t="s">
        <v>1321</v>
      </c>
      <c r="C9" s="192">
        <v>261794</v>
      </c>
      <c r="D9" s="192" t="s">
        <v>1322</v>
      </c>
      <c r="E9" s="192" t="s">
        <v>831</v>
      </c>
      <c r="F9" s="192" t="s">
        <v>1320</v>
      </c>
      <c r="G9" s="193">
        <v>46082</v>
      </c>
    </row>
    <row r="10" spans="2:7">
      <c r="B10" s="192" t="s">
        <v>1323</v>
      </c>
      <c r="C10" s="192">
        <v>257033</v>
      </c>
      <c r="D10" s="192" t="s">
        <v>1324</v>
      </c>
      <c r="E10" s="192" t="s">
        <v>831</v>
      </c>
      <c r="F10" s="192" t="s">
        <v>21</v>
      </c>
      <c r="G10" s="192" t="s">
        <v>1325</v>
      </c>
    </row>
    <row r="11" spans="2:7">
      <c r="B11" s="192" t="s">
        <v>1326</v>
      </c>
      <c r="C11" s="192">
        <v>396578</v>
      </c>
      <c r="D11" s="192" t="s">
        <v>1327</v>
      </c>
      <c r="E11" s="192" t="s">
        <v>831</v>
      </c>
      <c r="F11" s="192" t="s">
        <v>21</v>
      </c>
      <c r="G11" s="192" t="s">
        <v>1325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1328</v>
      </c>
      <c r="C2" s="83" t="s">
        <v>1157</v>
      </c>
      <c r="D2" s="83" t="s">
        <v>1159</v>
      </c>
      <c r="E2" s="83" t="s">
        <v>1329</v>
      </c>
      <c r="F2" s="83" t="s">
        <v>1330</v>
      </c>
      <c r="G2" s="83" t="s">
        <v>1331</v>
      </c>
      <c r="H2" s="83" t="s">
        <v>1332</v>
      </c>
      <c r="I2" s="83" t="s">
        <v>1333</v>
      </c>
      <c r="J2" s="83" t="s">
        <v>1334</v>
      </c>
      <c r="K2" s="109" t="s">
        <v>1335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-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2"/>
      <c r="B1" s="243"/>
      <c r="C1" s="24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5" t="s">
        <v>1220</v>
      </c>
      <c r="Q1" s="246"/>
      <c r="R1" s="88"/>
      <c r="S1" s="88"/>
      <c r="T1" s="89"/>
      <c r="U1" s="247" t="s">
        <v>1336</v>
      </c>
      <c r="V1" s="247"/>
      <c r="W1" s="24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1337</v>
      </c>
      <c r="B2" s="91" t="s">
        <v>1338</v>
      </c>
      <c r="C2" s="91" t="s">
        <v>598</v>
      </c>
      <c r="D2" s="92" t="s">
        <v>1172</v>
      </c>
      <c r="E2" s="92" t="s">
        <v>4</v>
      </c>
      <c r="F2" s="92" t="s">
        <v>1339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8" t="s">
        <v>1341</v>
      </c>
      <c r="D5" s="249"/>
      <c r="E5" s="249"/>
      <c r="F5" s="249"/>
      <c r="G5" s="249"/>
      <c r="H5" s="249"/>
      <c r="I5" s="249"/>
      <c r="J5" s="250"/>
      <c r="K5" s="251" t="s">
        <v>1342</v>
      </c>
      <c r="L5" s="252"/>
      <c r="M5" s="252"/>
      <c r="N5" s="252"/>
      <c r="O5" s="253" t="s">
        <v>1343</v>
      </c>
      <c r="P5" s="254"/>
      <c r="Q5" s="255"/>
    </row>
    <row r="6" spans="1:17" s="81" customFormat="1" ht="15.75" customHeight="1">
      <c r="A6" s="75" t="s">
        <v>1339</v>
      </c>
      <c r="B6" s="82" t="s">
        <v>1338</v>
      </c>
      <c r="C6" s="83" t="s">
        <v>1172</v>
      </c>
      <c r="D6" s="84" t="s">
        <v>1173</v>
      </c>
      <c r="E6" s="83" t="s">
        <v>1344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1345</v>
      </c>
      <c r="M6" s="116" t="s">
        <v>620</v>
      </c>
      <c r="N6" s="117" t="s">
        <v>1167</v>
      </c>
      <c r="O6" s="165" t="s">
        <v>1210</v>
      </c>
      <c r="P6" s="128"/>
      <c r="Q6" s="139" t="s">
        <v>1346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2026-03-02T16:45:40Z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