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3751" documentId="8_{B6337239-1A00-434D-AAD0-422EA1FEB5AE}" xr6:coauthVersionLast="47" xr6:coauthVersionMax="47" xr10:uidLastSave="{44B60C9A-C64A-4D23-A84B-F2351631C34F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FN_MC!$AU$554:$AU$554</definedName>
    <definedName name="_xlnm._FilterDatabase" localSheetId="5" hidden="1">'CONTROLE D+1'!$A$2:$Y$3010</definedName>
    <definedName name="_xlnm._FilterDatabase" localSheetId="6" hidden="1">'CONTROLE - MAQUINISTAS'!$B$2:$K$3033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88" i="1" l="1" a="1"/>
  <c r="N188" i="1" s="1"/>
  <c r="M188" i="1" a="1"/>
  <c r="M188" i="1" s="1"/>
  <c r="N187" i="1" a="1"/>
  <c r="N187" i="1" s="1"/>
  <c r="M187" i="1" a="1"/>
  <c r="M187" i="1" s="1"/>
  <c r="H187" i="1" a="1"/>
  <c r="H187" i="1" s="1"/>
  <c r="N186" i="1" a="1"/>
  <c r="N186" i="1" s="1"/>
  <c r="M186" i="1" a="1"/>
  <c r="M186" i="1" s="1"/>
  <c r="H186" i="1" a="1"/>
  <c r="H186" i="1" s="1"/>
  <c r="G197" i="1"/>
  <c r="N193" i="1" a="1"/>
  <c r="N193" i="1" s="1"/>
  <c r="M193" i="1" a="1"/>
  <c r="M193" i="1" s="1"/>
  <c r="H194" i="1" a="1"/>
  <c r="H194" i="1" s="1"/>
  <c r="M194" i="1" a="1"/>
  <c r="M194" i="1" s="1"/>
  <c r="N194" i="1" a="1"/>
  <c r="N194" i="1" s="1"/>
  <c r="H195" i="1" a="1"/>
  <c r="H195" i="1" s="1"/>
  <c r="M195" i="1" a="1"/>
  <c r="M195" i="1" s="1"/>
  <c r="N195" i="1" a="1"/>
  <c r="N195" i="1" s="1"/>
  <c r="N192" i="1" a="1"/>
  <c r="N192" i="1" s="1"/>
  <c r="M192" i="1" a="1"/>
  <c r="M192" i="1" s="1"/>
  <c r="H192" i="1" a="1"/>
  <c r="H192" i="1" s="1"/>
  <c r="AY184" i="1"/>
  <c r="AY183" i="1"/>
  <c r="M173" i="1" a="1"/>
  <c r="M173" i="1" s="1"/>
  <c r="N172" i="1" a="1"/>
  <c r="N172" i="1" s="1"/>
  <c r="M172" i="1" a="1"/>
  <c r="M172" i="1" s="1"/>
  <c r="H172" i="1" a="1"/>
  <c r="H172" i="1" s="1"/>
  <c r="N185" i="1" a="1"/>
  <c r="N185" i="1"/>
  <c r="M185" i="1" a="1"/>
  <c r="M185" i="1"/>
  <c r="N184" i="1" a="1"/>
  <c r="N184" i="1"/>
  <c r="M184" i="1" a="1"/>
  <c r="M184" i="1"/>
  <c r="N183" i="1" a="1"/>
  <c r="N183" i="1"/>
  <c r="M183" i="1" a="1"/>
  <c r="M183" i="1"/>
  <c r="N182" i="1" a="1"/>
  <c r="N182" i="1"/>
  <c r="M182" i="1" a="1"/>
  <c r="M182" i="1"/>
  <c r="H178" i="1" a="1"/>
  <c r="H178" i="1" s="1"/>
  <c r="M178" i="1" a="1"/>
  <c r="M178" i="1" s="1"/>
  <c r="N178" i="1" a="1"/>
  <c r="N178" i="1" s="1"/>
  <c r="H179" i="1" a="1"/>
  <c r="H179" i="1" s="1"/>
  <c r="M179" i="1" a="1"/>
  <c r="M179" i="1" s="1"/>
  <c r="N179" i="1" a="1"/>
  <c r="N179" i="1" s="1"/>
  <c r="N180" i="1" a="1"/>
  <c r="N180" i="1" s="1"/>
  <c r="M180" i="1" a="1"/>
  <c r="M180" i="1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N168" i="1" a="1"/>
  <c r="N168" i="1" s="1"/>
  <c r="M169" i="1" a="1"/>
  <c r="M169" i="1" s="1"/>
  <c r="N169" i="1" a="1"/>
  <c r="N169" i="1" s="1"/>
  <c r="M170" i="1" a="1"/>
  <c r="M170" i="1" s="1"/>
  <c r="N170" i="1" a="1"/>
  <c r="N170" i="1" s="1"/>
  <c r="N166" i="1" a="1"/>
  <c r="N166" i="1" s="1"/>
  <c r="M166" i="1" a="1"/>
  <c r="M166" i="1" s="1"/>
  <c r="N164" i="1" a="1"/>
  <c r="N164" i="1" s="1"/>
  <c r="M164" i="1" a="1"/>
  <c r="M164" i="1" s="1"/>
  <c r="H164" i="1" a="1"/>
  <c r="H164" i="1" s="1"/>
  <c r="N163" i="1" a="1"/>
  <c r="N163" i="1" s="1"/>
  <c r="M163" i="1" a="1"/>
  <c r="M163" i="1" s="1"/>
  <c r="N162" i="1" a="1"/>
  <c r="N162" i="1" s="1"/>
  <c r="M162" i="1" a="1"/>
  <c r="M162" i="1" s="1"/>
  <c r="H162" i="1" a="1"/>
  <c r="H162" i="1" s="1"/>
  <c r="H158" i="1" a="1"/>
  <c r="H158" i="1" s="1"/>
  <c r="M152" i="1" a="1"/>
  <c r="M152" i="1"/>
  <c r="N152" i="1" a="1"/>
  <c r="N152" i="1"/>
  <c r="M154" i="1" a="1"/>
  <c r="M154" i="1"/>
  <c r="N154" i="1" a="1"/>
  <c r="N154" i="1"/>
  <c r="N93" i="1" a="1"/>
  <c r="N93" i="1"/>
  <c r="M93" i="1" a="1"/>
  <c r="M93" i="1"/>
  <c r="N38" i="1" a="1"/>
  <c r="N38" i="1"/>
  <c r="M38" i="1" a="1"/>
  <c r="M38" i="1"/>
  <c r="N150" i="1" a="1"/>
  <c r="N150" i="1" s="1"/>
  <c r="M150" i="1" a="1"/>
  <c r="M150" i="1" s="1"/>
  <c r="H150" i="1" a="1"/>
  <c r="H150" i="1" s="1"/>
  <c r="Q145" i="1"/>
  <c r="M145" i="1" a="1"/>
  <c r="M145" i="1" s="1"/>
  <c r="C133" i="1"/>
  <c r="BC133" i="1" a="1"/>
  <c r="BC133" i="1"/>
  <c r="BS133" i="1"/>
  <c r="BT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S134" i="1" a="1"/>
  <c r="S134" i="1"/>
  <c r="T133" i="1" a="1"/>
  <c r="T133" i="1"/>
  <c r="S133" i="1" a="1"/>
  <c r="S133" i="1"/>
  <c r="R133" i="1"/>
  <c r="R134" i="1"/>
  <c r="G133" i="1"/>
  <c r="Q131" i="1"/>
  <c r="A133" i="1"/>
  <c r="N128" i="1" a="1"/>
  <c r="N128" i="1" s="1"/>
  <c r="M128" i="1" a="1"/>
  <c r="M128" i="1" s="1"/>
  <c r="M131" i="1" a="1"/>
  <c r="M131" i="1" s="1"/>
  <c r="N130" i="1" a="1"/>
  <c r="N130" i="1" s="1"/>
  <c r="M130" i="1" a="1"/>
  <c r="M130" i="1" s="1"/>
  <c r="H130" i="1" a="1"/>
  <c r="H130" i="1" s="1"/>
  <c r="A131" i="1"/>
  <c r="C125" i="1"/>
  <c r="A125" i="1"/>
  <c r="G125" i="1"/>
  <c r="N126" i="1" a="1"/>
  <c r="N126" i="1" s="1"/>
  <c r="M126" i="1" a="1"/>
  <c r="M126" i="1" s="1"/>
  <c r="C126" i="1"/>
  <c r="A126" i="1"/>
  <c r="N127" i="1" a="1"/>
  <c r="N127" i="1" s="1"/>
  <c r="M127" i="1" a="1"/>
  <c r="M127" i="1" s="1"/>
  <c r="C127" i="1"/>
  <c r="A127" i="1"/>
  <c r="N118" i="1" a="1"/>
  <c r="N118" i="1" s="1"/>
  <c r="M118" i="1" a="1"/>
  <c r="M118" i="1" s="1"/>
  <c r="H107" i="1" a="1"/>
  <c r="H107" i="1" s="1"/>
  <c r="N135" i="1" a="1"/>
  <c r="N135" i="1"/>
  <c r="N134" i="1" a="1"/>
  <c r="N134" i="1"/>
  <c r="M134" i="1" a="1"/>
  <c r="M134" i="1"/>
  <c r="N129" i="1" a="1"/>
  <c r="N129" i="1"/>
  <c r="M129" i="1" a="1"/>
  <c r="M129" i="1"/>
  <c r="N140" i="1" a="1"/>
  <c r="N140" i="1"/>
  <c r="M140" i="1" a="1"/>
  <c r="M140" i="1"/>
  <c r="N139" i="1" a="1"/>
  <c r="N139" i="1"/>
  <c r="M139" i="1" a="1"/>
  <c r="M139" i="1"/>
  <c r="A128" i="1"/>
  <c r="C128" i="1"/>
  <c r="A129" i="1"/>
  <c r="C129" i="1"/>
  <c r="A130" i="1"/>
  <c r="C130" i="1"/>
  <c r="C131" i="1"/>
  <c r="N124" i="1" a="1"/>
  <c r="N124" i="1"/>
  <c r="M124" i="1" a="1"/>
  <c r="M124" i="1"/>
  <c r="M137" i="1" a="1"/>
  <c r="M137" i="1"/>
  <c r="N137" i="1" a="1"/>
  <c r="N137" i="1"/>
  <c r="H138" i="1" a="1"/>
  <c r="H138" i="1"/>
  <c r="M138" i="1" a="1"/>
  <c r="M138" i="1"/>
  <c r="N138" i="1" a="1"/>
  <c r="N138" i="1"/>
  <c r="G132" i="1"/>
  <c r="G134" i="1"/>
  <c r="G135" i="1"/>
  <c r="G136" i="1"/>
  <c r="G138" i="1"/>
  <c r="N119" i="1" a="1"/>
  <c r="N119" i="1"/>
  <c r="M119" i="1" a="1"/>
  <c r="M119" i="1"/>
  <c r="A118" i="1"/>
  <c r="C118" i="1"/>
  <c r="A119" i="1"/>
  <c r="C119" i="1"/>
  <c r="N120" i="1" a="1"/>
  <c r="N120" i="1"/>
  <c r="A122" i="1"/>
  <c r="C122" i="1"/>
  <c r="A123" i="1"/>
  <c r="C123" i="1"/>
  <c r="A124" i="1"/>
  <c r="C124" i="1"/>
  <c r="N117" i="1" a="1"/>
  <c r="N117" i="1" s="1"/>
  <c r="M117" i="1" a="1"/>
  <c r="M117" i="1" s="1"/>
  <c r="N116" i="1" a="1"/>
  <c r="N116" i="1" s="1"/>
  <c r="M116" i="1" a="1"/>
  <c r="M116" i="1" s="1"/>
  <c r="N111" i="1" a="1"/>
  <c r="N111" i="1" s="1"/>
  <c r="N109" i="1" a="1"/>
  <c r="N109" i="1" s="1"/>
  <c r="M109" i="1" a="1"/>
  <c r="M109" i="1" s="1"/>
  <c r="H109" i="1" a="1"/>
  <c r="H109" i="1" s="1"/>
  <c r="H114" i="1" a="1"/>
  <c r="H114" i="1" s="1"/>
  <c r="M114" i="1" a="1"/>
  <c r="M114" i="1" s="1"/>
  <c r="N114" i="1" a="1"/>
  <c r="N114" i="1" s="1"/>
  <c r="G117" i="1"/>
  <c r="AQ103" i="1"/>
  <c r="N81" i="1" a="1"/>
  <c r="N81" i="1" s="1"/>
  <c r="M81" i="1" a="1"/>
  <c r="M81" i="1" s="1"/>
  <c r="N98" i="1" a="1"/>
  <c r="N98" i="1" s="1"/>
  <c r="M98" i="1" a="1"/>
  <c r="M98" i="1" s="1"/>
  <c r="N100" i="1" a="1"/>
  <c r="N100" i="1" s="1"/>
  <c r="M101" i="1" a="1"/>
  <c r="M101" i="1" s="1"/>
  <c r="N101" i="1" a="1"/>
  <c r="N101" i="1" s="1"/>
  <c r="M102" i="1" a="1"/>
  <c r="M102" i="1" s="1"/>
  <c r="N102" i="1" a="1"/>
  <c r="N102" i="1" s="1"/>
  <c r="M104" i="1" a="1"/>
  <c r="M104" i="1" s="1"/>
  <c r="AM104" i="1" s="1"/>
  <c r="N104" i="1" a="1"/>
  <c r="N104" i="1" s="1"/>
  <c r="M105" i="1" a="1"/>
  <c r="M105" i="1" s="1"/>
  <c r="N105" i="1" a="1"/>
  <c r="N105" i="1" s="1"/>
  <c r="M106" i="1" a="1"/>
  <c r="M106" i="1" s="1"/>
  <c r="N106" i="1" a="1"/>
  <c r="N106" i="1" s="1"/>
  <c r="H97" i="1" a="1"/>
  <c r="H97" i="1" s="1"/>
  <c r="N97" i="1" a="1"/>
  <c r="N97" i="1" s="1"/>
  <c r="M97" i="1" a="1"/>
  <c r="M97" i="1" s="1"/>
  <c r="N96" i="1" a="1"/>
  <c r="N96" i="1" s="1"/>
  <c r="M96" i="1" a="1"/>
  <c r="M96" i="1" s="1"/>
  <c r="H96" i="1" a="1"/>
  <c r="H96" i="1" s="1"/>
  <c r="N95" i="1" a="1"/>
  <c r="N95" i="1" s="1"/>
  <c r="M95" i="1" a="1"/>
  <c r="M95" i="1" s="1"/>
  <c r="H95" i="1" a="1"/>
  <c r="H95" i="1" s="1"/>
  <c r="M88" i="1" a="1"/>
  <c r="M88" i="1" s="1"/>
  <c r="N88" i="1" a="1"/>
  <c r="N88" i="1" s="1"/>
  <c r="M89" i="1" a="1"/>
  <c r="M89" i="1" s="1"/>
  <c r="N89" i="1" a="1"/>
  <c r="N89" i="1" s="1"/>
  <c r="H79" i="1" a="1"/>
  <c r="H79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N83" i="1" a="1"/>
  <c r="N83" i="1" s="1"/>
  <c r="M83" i="1" a="1"/>
  <c r="M83" i="1" s="1"/>
  <c r="N82" i="1" a="1"/>
  <c r="N82" i="1" s="1"/>
  <c r="M82" i="1" a="1"/>
  <c r="M82" i="1" s="1"/>
  <c r="N73" i="1" a="1"/>
  <c r="N73" i="1" s="1"/>
  <c r="M73" i="1" a="1"/>
  <c r="M73" i="1" s="1"/>
  <c r="M74" i="1" a="1"/>
  <c r="M74" i="1" s="1"/>
  <c r="N74" i="1" a="1"/>
  <c r="N74" i="1" s="1"/>
  <c r="N67" i="1" a="1"/>
  <c r="N67" i="1" s="1"/>
  <c r="M67" i="1" a="1"/>
  <c r="M67" i="1" s="1"/>
  <c r="N63" i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 s="1"/>
  <c r="T493" i="1" a="1"/>
  <c r="T493" i="1"/>
  <c r="U493" i="1"/>
  <c r="AI493" i="1"/>
  <c r="AJ493" i="1"/>
  <c r="AK493" i="1"/>
  <c r="AL493" i="1"/>
  <c r="AM493" i="1"/>
  <c r="AN493" i="1"/>
  <c r="AO493" i="1"/>
  <c r="BE493" i="1" s="1"/>
  <c r="AP493" i="1"/>
  <c r="AQ493" i="1"/>
  <c r="BB493" i="1"/>
  <c r="BC493" i="1" a="1"/>
  <c r="BC493" i="1" s="1"/>
  <c r="BD493" i="1" a="1"/>
  <c r="BD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D494" i="1" a="1"/>
  <c r="BD494" i="1" s="1"/>
  <c r="BF494" i="1"/>
  <c r="BR494" i="1"/>
  <c r="BS494" i="1"/>
  <c r="A495" i="1"/>
  <c r="G495" i="1"/>
  <c r="M495" i="1" a="1"/>
  <c r="M495" i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AJ495" i="1"/>
  <c r="AK495" i="1"/>
  <c r="AL495" i="1"/>
  <c r="AO495" i="1"/>
  <c r="BE495" i="1" s="1"/>
  <c r="AP495" i="1"/>
  <c r="AQ495" i="1"/>
  <c r="BB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/>
  <c r="U496" i="1"/>
  <c r="AI496" i="1"/>
  <c r="AJ496" i="1"/>
  <c r="AK496" i="1"/>
  <c r="AL496" i="1"/>
  <c r="AO496" i="1"/>
  <c r="BE496" i="1" s="1"/>
  <c r="AP496" i="1"/>
  <c r="AQ496" i="1"/>
  <c r="BB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D497" i="1" a="1"/>
  <c r="BD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/>
  <c r="U498" i="1"/>
  <c r="AI498" i="1"/>
  <c r="AJ498" i="1"/>
  <c r="AK498" i="1"/>
  <c r="AL498" i="1"/>
  <c r="AO498" i="1"/>
  <c r="BE498" i="1" s="1"/>
  <c r="AP498" i="1"/>
  <c r="AQ498" i="1"/>
  <c r="BB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/>
  <c r="U499" i="1"/>
  <c r="AI499" i="1"/>
  <c r="AJ499" i="1"/>
  <c r="AK499" i="1"/>
  <c r="AL499" i="1"/>
  <c r="AO499" i="1"/>
  <c r="BE499" i="1" s="1"/>
  <c r="AP499" i="1"/>
  <c r="AQ499" i="1"/>
  <c r="BB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AJ500" i="1"/>
  <c r="AK500" i="1"/>
  <c r="AL500" i="1"/>
  <c r="AO500" i="1"/>
  <c r="BE500" i="1" s="1"/>
  <c r="AP500" i="1"/>
  <c r="AQ500" i="1"/>
  <c r="BB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O505" i="1"/>
  <c r="BE505" i="1" s="1"/>
  <c r="AP505" i="1"/>
  <c r="AQ505" i="1"/>
  <c r="BB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O506" i="1"/>
  <c r="BE506" i="1" s="1"/>
  <c r="AP506" i="1"/>
  <c r="AQ506" i="1"/>
  <c r="BB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D516" i="1" s="1" a="1"/>
  <c r="BD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N537" i="1"/>
  <c r="AO537" i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2" i="12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5" i="12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AN310" i="1" s="1"/>
  <c r="R310" i="1"/>
  <c r="S310" i="1" a="1"/>
  <c r="S310" i="1" s="1"/>
  <c r="T310" i="1" a="1"/>
  <c r="T310" i="1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AM311" i="1" s="1"/>
  <c r="N311" i="1" a="1"/>
  <c r="N311" i="1" s="1"/>
  <c r="R311" i="1"/>
  <c r="S311" i="1" a="1"/>
  <c r="S311" i="1" s="1"/>
  <c r="T311" i="1" a="1"/>
  <c r="T311" i="1" s="1"/>
  <c r="E308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AN313" i="1" s="1"/>
  <c r="R313" i="1"/>
  <c r="S313" i="1" a="1"/>
  <c r="S313" i="1" s="1"/>
  <c r="T313" i="1" a="1"/>
  <c r="T313" i="1" s="1"/>
  <c r="U313" i="1"/>
  <c r="AI313" i="1"/>
  <c r="BB313" i="1" s="1"/>
  <c r="AJ313" i="1"/>
  <c r="AK313" i="1"/>
  <c r="AL313" i="1"/>
  <c r="AO313" i="1"/>
  <c r="BD313" i="1" s="1" a="1"/>
  <c r="BD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S314" i="1" a="1"/>
  <c r="S314" i="1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S315" i="1" a="1"/>
  <c r="S315" i="1" s="1"/>
  <c r="D312" i="12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AN320" i="1" s="1"/>
  <c r="R320" i="1"/>
  <c r="S320" i="1" a="1"/>
  <c r="S320" i="1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S321" i="1" a="1"/>
  <c r="S321" i="1" s="1"/>
  <c r="D318" i="12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R324" i="1"/>
  <c r="S324" i="1" a="1"/>
  <c r="S324" i="1" s="1"/>
  <c r="D321" i="12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AM326" i="1" s="1"/>
  <c r="N326" i="1" a="1"/>
  <c r="N326" i="1" s="1"/>
  <c r="R326" i="1"/>
  <c r="S326" i="1" a="1"/>
  <c r="S326" i="1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A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AM338" i="1" s="1"/>
  <c r="N338" i="1" a="1"/>
  <c r="N338" i="1" s="1"/>
  <c r="R338" i="1"/>
  <c r="S338" i="1" a="1"/>
  <c r="S338" i="1" s="1"/>
  <c r="D335" i="12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4" i="12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D351" i="12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5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T361" i="1" a="1"/>
  <c r="T361" i="1" s="1"/>
  <c r="E358" i="12" s="1"/>
  <c r="U361" i="1"/>
  <c r="AI361" i="1"/>
  <c r="BB361" i="1" s="1"/>
  <c r="AJ361" i="1"/>
  <c r="AK361" i="1"/>
  <c r="AL361" i="1"/>
  <c r="AO361" i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D359" i="12" s="1"/>
  <c r="T362" i="1" a="1"/>
  <c r="T362" i="1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1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62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N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N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AM165" i="1"/>
  <c r="AN165" i="1"/>
  <c r="R165" i="1"/>
  <c r="S165" i="1" a="1"/>
  <c r="S165" i="1" s="1"/>
  <c r="T165" i="1" a="1"/>
  <c r="T165" i="1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6" i="1" a="1"/>
  <c r="S166" i="1" s="1"/>
  <c r="T166" i="1" a="1"/>
  <c r="T166" i="1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7" i="1" a="1"/>
  <c r="S167" i="1" s="1"/>
  <c r="T167" i="1" a="1"/>
  <c r="T167" i="1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8" i="1" a="1"/>
  <c r="S168" i="1" s="1"/>
  <c r="T168" i="1" a="1"/>
  <c r="T168" i="1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9" i="1" a="1"/>
  <c r="S169" i="1" s="1"/>
  <c r="T169" i="1" a="1"/>
  <c r="T169" i="1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70" i="1" a="1"/>
  <c r="S170" i="1" s="1"/>
  <c r="T170" i="1" a="1"/>
  <c r="T170" i="1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2" i="1" a="1"/>
  <c r="S172" i="1" s="1"/>
  <c r="T172" i="1" a="1"/>
  <c r="T172" i="1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T173" i="1" a="1"/>
  <c r="T173" i="1" s="1"/>
  <c r="E170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4" i="1" a="1"/>
  <c r="S174" i="1" s="1"/>
  <c r="T174" i="1" a="1"/>
  <c r="T174" i="1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5" i="1" a="1"/>
  <c r="S175" i="1" s="1"/>
  <c r="T175" i="1" a="1"/>
  <c r="T175" i="1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6" i="1" a="1"/>
  <c r="S176" i="1" s="1"/>
  <c r="T176" i="1" a="1"/>
  <c r="T176" i="1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7" i="1" a="1"/>
  <c r="S177" i="1" s="1"/>
  <c r="T177" i="1" a="1"/>
  <c r="T177" i="1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8" i="1" a="1"/>
  <c r="S178" i="1" s="1"/>
  <c r="T178" i="1" a="1"/>
  <c r="T178" i="1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9" i="1" a="1"/>
  <c r="S179" i="1" s="1"/>
  <c r="T179" i="1" a="1"/>
  <c r="T179" i="1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80" i="1" a="1"/>
  <c r="S180" i="1" s="1"/>
  <c r="T180" i="1" a="1"/>
  <c r="T180" i="1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81" i="1" a="1"/>
  <c r="S181" i="1" s="1"/>
  <c r="T181" i="1" a="1"/>
  <c r="T181" i="1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2" i="1" a="1"/>
  <c r="S182" i="1" s="1"/>
  <c r="T182" i="1" a="1"/>
  <c r="T182" i="1" s="1"/>
  <c r="E179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3" i="1" a="1"/>
  <c r="S183" i="1" s="1"/>
  <c r="T183" i="1" a="1"/>
  <c r="T183" i="1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4" i="1" a="1"/>
  <c r="S184" i="1" s="1"/>
  <c r="T184" i="1" a="1"/>
  <c r="T184" i="1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T185" i="1" a="1"/>
  <c r="T185" i="1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6" i="1" a="1"/>
  <c r="S186" i="1" s="1"/>
  <c r="T186" i="1" a="1"/>
  <c r="T186" i="1" s="1"/>
  <c r="E183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7" i="1" a="1"/>
  <c r="S187" i="1" s="1"/>
  <c r="T187" i="1" a="1"/>
  <c r="T187" i="1" s="1"/>
  <c r="E184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8" i="1" a="1"/>
  <c r="S188" i="1" s="1"/>
  <c r="T188" i="1" a="1"/>
  <c r="T188" i="1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9" i="1" a="1"/>
  <c r="S189" i="1" s="1"/>
  <c r="D186" i="12" s="1"/>
  <c r="T189" i="1" a="1"/>
  <c r="T189" i="1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90" i="1" a="1"/>
  <c r="S190" i="1" s="1"/>
  <c r="D187" i="12" s="1"/>
  <c r="T190" i="1" a="1"/>
  <c r="T190" i="1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91" i="1" a="1"/>
  <c r="S191" i="1" s="1"/>
  <c r="T191" i="1" a="1"/>
  <c r="T191" i="1" s="1"/>
  <c r="E188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2" i="1" a="1"/>
  <c r="S192" i="1" s="1"/>
  <c r="T192" i="1" a="1"/>
  <c r="T192" i="1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3" i="1" a="1"/>
  <c r="S193" i="1" s="1"/>
  <c r="D190" i="12" s="1"/>
  <c r="T193" i="1" a="1"/>
  <c r="T193" i="1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4" i="1" a="1"/>
  <c r="S194" i="1" s="1"/>
  <c r="T194" i="1" a="1"/>
  <c r="T194" i="1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5" i="1" a="1"/>
  <c r="S195" i="1" s="1"/>
  <c r="T195" i="1" a="1"/>
  <c r="T195" i="1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6" i="1" a="1"/>
  <c r="S196" i="1" s="1"/>
  <c r="D193" i="12" s="1"/>
  <c r="T196" i="1" a="1"/>
  <c r="T196" i="1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7" i="1" a="1"/>
  <c r="S197" i="1" s="1"/>
  <c r="T197" i="1" a="1"/>
  <c r="T197" i="1" s="1"/>
  <c r="E194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D196" i="12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E197" i="12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D199" i="12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E200" i="12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M205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D202" i="12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R207" i="1"/>
  <c r="S207" i="1" a="1"/>
  <c r="S207" i="1" s="1"/>
  <c r="D204" i="12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K209" i="11" s="1"/>
  <c r="AL208" i="1"/>
  <c r="AO208" i="1"/>
  <c r="BD208" i="1" s="1" a="1"/>
  <c r="BD208" i="1" s="1"/>
  <c r="AP208" i="1"/>
  <c r="M209" i="11" s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D206" i="12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E207" i="12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K212" i="11" s="1"/>
  <c r="AL211" i="1"/>
  <c r="AO211" i="1"/>
  <c r="BD211" i="1" s="1" a="1"/>
  <c r="BD211" i="1" s="1"/>
  <c r="AP211" i="1"/>
  <c r="M212" i="11" s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D209" i="12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E210" i="12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M215" i="11" s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D212" i="12" s="1"/>
  <c r="T215" i="1" a="1"/>
  <c r="T215" i="1" s="1"/>
  <c r="E212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E213" i="12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K218" i="11" s="1"/>
  <c r="AL217" i="1"/>
  <c r="AO217" i="1"/>
  <c r="BE217" i="1" s="1"/>
  <c r="AP217" i="1"/>
  <c r="M218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D215" i="12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E216" i="12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K220" i="11" s="1"/>
  <c r="AL220" i="1"/>
  <c r="AO220" i="1"/>
  <c r="AP220" i="1"/>
  <c r="M220" i="11" s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D218" i="12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E219" i="12" s="1"/>
  <c r="U222" i="1"/>
  <c r="AI222" i="1"/>
  <c r="BB222" i="1" s="1"/>
  <c r="AJ222" i="1"/>
  <c r="AK222" i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K223" i="11" s="1"/>
  <c r="AL223" i="1"/>
  <c r="AO223" i="1"/>
  <c r="BE223" i="1" s="1"/>
  <c r="AP223" i="1"/>
  <c r="M223" i="11" s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D221" i="12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E222" i="12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4" i="12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6" i="12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D227" i="12" s="1"/>
  <c r="T230" i="1" a="1"/>
  <c r="T230" i="1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E228" i="12" s="1"/>
  <c r="U231" i="1"/>
  <c r="AI231" i="1"/>
  <c r="BB231" i="1" s="1"/>
  <c r="AJ231" i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29" i="12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M231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D230" i="12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E231" i="12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2" i="12" s="1"/>
  <c r="T235" i="1" a="1"/>
  <c r="T235" i="1" s="1"/>
  <c r="E232" i="12" s="1"/>
  <c r="U235" i="1"/>
  <c r="AI235" i="1"/>
  <c r="BB235" i="1" s="1"/>
  <c r="AJ235" i="1"/>
  <c r="AK235" i="1"/>
  <c r="AL235" i="1"/>
  <c r="AO235" i="1"/>
  <c r="BD235" i="1" s="1" a="1"/>
  <c r="BD235" i="1" s="1"/>
  <c r="AP235" i="1"/>
  <c r="M234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D234" i="12" s="1"/>
  <c r="T237" i="1" a="1"/>
  <c r="T237" i="1" s="1"/>
  <c r="E234" i="12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M237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D236" i="12" s="1"/>
  <c r="T239" i="1" a="1"/>
  <c r="T239" i="1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D241" i="1" s="1" a="1"/>
  <c r="BD241" i="1" s="1"/>
  <c r="AP241" i="1"/>
  <c r="M240" i="11" s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D239" i="12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1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M243" i="11" s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K244" i="11" s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3" i="12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5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8" i="12" s="1"/>
  <c r="T251" i="1" a="1"/>
  <c r="T251" i="1" s="1"/>
  <c r="E248" i="12" s="1"/>
  <c r="U251" i="1"/>
  <c r="AI251" i="1"/>
  <c r="BB251" i="1" s="1"/>
  <c r="AJ251" i="1"/>
  <c r="AK251" i="1"/>
  <c r="K245" i="11" s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K246" i="11" s="1"/>
  <c r="AL252" i="1"/>
  <c r="AO252" i="1"/>
  <c r="BD252" i="1" s="1" a="1"/>
  <c r="BD252" i="1" s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M247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M248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M249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3" i="12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M250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K251" i="11" s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K252" i="11" s="1"/>
  <c r="AL258" i="1"/>
  <c r="AO258" i="1"/>
  <c r="BE258" i="1" s="1"/>
  <c r="AP258" i="1"/>
  <c r="M252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6" i="12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K254" i="11" s="1"/>
  <c r="AL260" i="1"/>
  <c r="AO260" i="1"/>
  <c r="AP260" i="1"/>
  <c r="M254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K255" i="11" s="1"/>
  <c r="AL261" i="1"/>
  <c r="AO261" i="1"/>
  <c r="BD261" i="1" s="1" a="1"/>
  <c r="BD261" i="1" s="1"/>
  <c r="AP261" i="1"/>
  <c r="M255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D259" i="12" s="1"/>
  <c r="T262" i="1" a="1"/>
  <c r="T262" i="1" s="1"/>
  <c r="E259" i="12" s="1"/>
  <c r="U262" i="1"/>
  <c r="AI262" i="1"/>
  <c r="BB262" i="1" s="1"/>
  <c r="AJ262" i="1"/>
  <c r="AK262" i="1"/>
  <c r="K256" i="11" s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K257" i="11" s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K258" i="11" s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2" i="12" s="1"/>
  <c r="T265" i="1" a="1"/>
  <c r="T265" i="1" s="1"/>
  <c r="E262" i="12" s="1"/>
  <c r="U265" i="1"/>
  <c r="AI265" i="1"/>
  <c r="BB265" i="1" s="1"/>
  <c r="AJ265" i="1"/>
  <c r="AK265" i="1"/>
  <c r="K259" i="11" s="1"/>
  <c r="AL265" i="1"/>
  <c r="AO265" i="1"/>
  <c r="AP265" i="1"/>
  <c r="M259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K260" i="11" s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K261" i="11" s="1"/>
  <c r="AL267" i="1"/>
  <c r="AO267" i="1"/>
  <c r="BD267" i="1" s="1" a="1"/>
  <c r="BD267" i="1" s="1"/>
  <c r="AP267" i="1"/>
  <c r="M261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D265" i="12" s="1"/>
  <c r="T268" i="1" a="1"/>
  <c r="T268" i="1" s="1"/>
  <c r="E265" i="12" s="1"/>
  <c r="U268" i="1"/>
  <c r="AI268" i="1"/>
  <c r="BB268" i="1" s="1"/>
  <c r="AJ268" i="1"/>
  <c r="AK268" i="1"/>
  <c r="K262" i="11" s="1"/>
  <c r="AL268" i="1"/>
  <c r="AO268" i="1"/>
  <c r="BE268" i="1" s="1"/>
  <c r="AP268" i="1"/>
  <c r="M262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K263" i="11" s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D267" i="12" s="1"/>
  <c r="T270" i="1" a="1"/>
  <c r="T270" i="1" s="1"/>
  <c r="E267" i="12" s="1"/>
  <c r="U270" i="1"/>
  <c r="AI270" i="1"/>
  <c r="BB270" i="1" s="1"/>
  <c r="AJ270" i="1"/>
  <c r="AK270" i="1"/>
  <c r="K264" i="11" s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K265" i="11" s="1"/>
  <c r="AL271" i="1"/>
  <c r="AO271" i="1"/>
  <c r="BE271" i="1" s="1"/>
  <c r="AP271" i="1"/>
  <c r="M265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J272" i="1"/>
  <c r="AK272" i="1"/>
  <c r="K266" i="11" s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O273" i="1"/>
  <c r="BD273" i="1" s="1" a="1"/>
  <c r="BD273" i="1" s="1"/>
  <c r="AP273" i="1"/>
  <c r="M267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D271" i="12" s="1"/>
  <c r="T274" i="1" a="1"/>
  <c r="T274" i="1" s="1"/>
  <c r="E271" i="12" s="1"/>
  <c r="U274" i="1"/>
  <c r="AI274" i="1"/>
  <c r="BB274" i="1" s="1"/>
  <c r="AJ274" i="1"/>
  <c r="AK274" i="1"/>
  <c r="K268" i="11" s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M269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O276" i="1"/>
  <c r="BD276" i="1" s="1" a="1"/>
  <c r="BD276" i="1" s="1"/>
  <c r="AP276" i="1"/>
  <c r="M270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K272" i="11" s="1"/>
  <c r="AL278" i="1"/>
  <c r="AO278" i="1"/>
  <c r="BE278" i="1" s="1"/>
  <c r="AP278" i="1"/>
  <c r="M272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K273" i="11" s="1"/>
  <c r="AL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K275" i="11" s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G278" i="1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1" i="1"/>
  <c r="C101" i="1"/>
  <c r="G101" i="1"/>
  <c r="AM101" i="1"/>
  <c r="AN101" i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D130" i="12"/>
  <c r="E130" i="12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5" i="1" a="1"/>
  <c r="S135" i="1" s="1"/>
  <c r="D131" i="12" s="1"/>
  <c r="T135" i="1" a="1"/>
  <c r="T135" i="1" s="1"/>
  <c r="E131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D132" i="12"/>
  <c r="E132" i="12"/>
  <c r="K136" i="11"/>
  <c r="M136" i="11"/>
  <c r="A136" i="1"/>
  <c r="C136" i="1"/>
  <c r="AM136" i="1"/>
  <c r="AN136" i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AM138" i="1"/>
  <c r="AN138" i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G143" i="11" s="1"/>
  <c r="N142" i="1" a="1"/>
  <c r="N142" i="1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8" i="12" s="1"/>
  <c r="S151" i="1" a="1"/>
  <c r="S151" i="1" s="1"/>
  <c r="D148" i="12" s="1"/>
  <c r="T151" i="1" a="1"/>
  <c r="T151" i="1" s="1"/>
  <c r="E148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D149" i="12"/>
  <c r="E149" i="12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AN155" i="1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G158" i="11" s="1"/>
  <c r="N157" i="1" a="1"/>
  <c r="N157" i="1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S10" i="12" s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AM38" i="1"/>
  <c r="AN38" i="1"/>
  <c r="R38" i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K71" i="12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H115" i="12"/>
  <c r="I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222" i="12"/>
  <c r="D216" i="12"/>
  <c r="E187" i="12"/>
  <c r="E191" i="12"/>
  <c r="D191" i="12"/>
  <c r="E226" i="12"/>
  <c r="E220" i="12"/>
  <c r="D220" i="12"/>
  <c r="E241" i="12"/>
  <c r="E239" i="12"/>
  <c r="E203" i="12"/>
  <c r="D203" i="12"/>
  <c r="E233" i="12"/>
  <c r="E167" i="12"/>
  <c r="D167" i="12"/>
  <c r="E166" i="12"/>
  <c r="D166" i="12"/>
  <c r="E206" i="12"/>
  <c r="E180" i="12"/>
  <c r="D180" i="12"/>
  <c r="E236" i="12"/>
  <c r="E189" i="12"/>
  <c r="D189" i="12"/>
  <c r="E182" i="12"/>
  <c r="D182" i="12"/>
  <c r="E215" i="12"/>
  <c r="E208" i="12"/>
  <c r="D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230" i="12"/>
  <c r="D308" i="12"/>
  <c r="E178" i="12"/>
  <c r="D178" i="12"/>
  <c r="E162" i="12"/>
  <c r="D162" i="12"/>
  <c r="D219" i="12"/>
  <c r="E209" i="12"/>
  <c r="E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46" i="12"/>
  <c r="D245" i="12"/>
  <c r="D237" i="12"/>
  <c r="D231" i="12"/>
  <c r="E229" i="12"/>
  <c r="D228" i="12"/>
  <c r="E227" i="12"/>
  <c r="E224" i="12"/>
  <c r="E223" i="12"/>
  <c r="D223" i="12"/>
  <c r="E221" i="12"/>
  <c r="E218" i="12"/>
  <c r="E217" i="12"/>
  <c r="D217" i="12"/>
  <c r="E214" i="12"/>
  <c r="D214" i="12"/>
  <c r="E211" i="12"/>
  <c r="D211" i="12"/>
  <c r="D210" i="12"/>
  <c r="D207" i="12"/>
  <c r="E205" i="12"/>
  <c r="D205" i="12"/>
  <c r="E204" i="12"/>
  <c r="D200" i="12"/>
  <c r="E199" i="12"/>
  <c r="E198" i="12"/>
  <c r="D198" i="12"/>
  <c r="D197" i="12"/>
  <c r="E196" i="12"/>
  <c r="E195" i="12"/>
  <c r="D195" i="12"/>
  <c r="D194" i="12"/>
  <c r="E193" i="12"/>
  <c r="E192" i="12"/>
  <c r="D192" i="12"/>
  <c r="E190" i="12"/>
  <c r="E185" i="12"/>
  <c r="D185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K232" i="11"/>
  <c r="M232" i="11"/>
  <c r="K233" i="11"/>
  <c r="M233" i="11"/>
  <c r="K234" i="11"/>
  <c r="K235" i="11"/>
  <c r="M235" i="11"/>
  <c r="K236" i="11"/>
  <c r="M236" i="11"/>
  <c r="K237" i="11"/>
  <c r="K238" i="11"/>
  <c r="M238" i="11"/>
  <c r="K239" i="11"/>
  <c r="M239" i="11"/>
  <c r="K240" i="11"/>
  <c r="K241" i="11"/>
  <c r="M241" i="11"/>
  <c r="K242" i="11"/>
  <c r="M242" i="11"/>
  <c r="K243" i="11"/>
  <c r="M244" i="11"/>
  <c r="M245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9" i="12"/>
  <c r="S11" i="12"/>
  <c r="S7" i="12"/>
  <c r="S13" i="12"/>
  <c r="S5" i="12"/>
  <c r="S12" i="12"/>
  <c r="S286" i="12"/>
  <c r="S15" i="12"/>
  <c r="S22" i="12"/>
  <c r="S18" i="12"/>
  <c r="S23" i="12"/>
  <c r="S20" i="12"/>
  <c r="S19" i="12"/>
  <c r="S287" i="12"/>
  <c r="S288" i="12"/>
  <c r="S34" i="12"/>
  <c r="S35" i="12"/>
  <c r="S31" i="12"/>
  <c r="S36" i="12"/>
  <c r="S32" i="12"/>
  <c r="S29" i="12"/>
  <c r="S28" i="12"/>
  <c r="S37" i="12"/>
  <c r="S51" i="12"/>
  <c r="S281" i="12"/>
  <c r="S46" i="12"/>
  <c r="S43" i="12"/>
  <c r="S291" i="12"/>
  <c r="S285" i="12"/>
  <c r="S60" i="12"/>
  <c r="S52" i="12"/>
  <c r="S55" i="12"/>
  <c r="S63" i="12"/>
  <c r="S282" i="12"/>
  <c r="S283" i="12"/>
  <c r="S59" i="12"/>
  <c r="S57" i="12"/>
  <c r="S62" i="12"/>
  <c r="S64" i="12"/>
  <c r="S69" i="12"/>
  <c r="S73" i="12"/>
  <c r="S74" i="12"/>
  <c r="S66" i="12"/>
  <c r="S70" i="12"/>
  <c r="S292" i="12"/>
  <c r="S75" i="12"/>
  <c r="S293" i="12"/>
  <c r="S294" i="12"/>
  <c r="S295" i="12"/>
  <c r="S296" i="12"/>
  <c r="S90" i="12"/>
  <c r="S89" i="12"/>
  <c r="S297" i="12"/>
  <c r="S107" i="12"/>
  <c r="S100" i="12"/>
  <c r="S104" i="12"/>
  <c r="S105" i="12"/>
  <c r="S106" i="12"/>
  <c r="S99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6" i="1"/>
  <c r="BT127" i="1"/>
  <c r="BT128" i="1"/>
  <c r="BT129" i="1"/>
  <c r="BT130" i="1"/>
  <c r="BT131" i="1"/>
  <c r="BT132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86" i="1" l="1"/>
  <c r="AJ197" i="1"/>
  <c r="AJ196" i="1"/>
  <c r="AJ188" i="1"/>
  <c r="BD511" i="1" a="1"/>
  <c r="BD511" i="1" s="1"/>
  <c r="BD508" i="1" a="1"/>
  <c r="BD508" i="1" s="1"/>
  <c r="BD506" i="1" a="1"/>
  <c r="BD506" i="1" s="1"/>
  <c r="BD503" i="1" a="1"/>
  <c r="BD503" i="1" s="1"/>
  <c r="BD496" i="1" a="1"/>
  <c r="BD496" i="1" s="1"/>
  <c r="BD512" i="1" a="1"/>
  <c r="BD512" i="1" s="1"/>
  <c r="BD509" i="1" a="1"/>
  <c r="BD509" i="1" s="1"/>
  <c r="BD504" i="1" a="1"/>
  <c r="BD504" i="1" s="1"/>
  <c r="BD495" i="1" a="1"/>
  <c r="BD495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L219" i="12"/>
  <c r="L191" i="12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17" i="1" a="1"/>
  <c r="BD517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505" i="1" a="1"/>
  <c r="BD505" i="1" s="1"/>
  <c r="BD514" i="1" a="1"/>
  <c r="BD514" i="1" s="1"/>
  <c r="BD510" i="1" a="1"/>
  <c r="BD510" i="1" s="1"/>
  <c r="BD507" i="1" a="1"/>
  <c r="BD507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4" i="1" a="1"/>
  <c r="BD524" i="1" s="1"/>
  <c r="BD527" i="1" a="1"/>
  <c r="BD527" i="1" s="1"/>
  <c r="BD518" i="1" a="1"/>
  <c r="BD518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L240" i="12"/>
  <c r="K233" i="12"/>
  <c r="K230" i="12"/>
  <c r="L222" i="12"/>
  <c r="L216" i="12"/>
  <c r="K215" i="12"/>
  <c r="AJ72" i="1"/>
  <c r="BE516" i="1"/>
  <c r="BD515" i="1" a="1"/>
  <c r="BD515" i="1" s="1"/>
  <c r="BD530" i="1" a="1"/>
  <c r="BD530" i="1" s="1"/>
  <c r="BD519" i="1" a="1"/>
  <c r="BD519" i="1" s="1"/>
  <c r="BD513" i="1" a="1"/>
  <c r="BD513" i="1" s="1"/>
  <c r="AJ70" i="1"/>
  <c r="BD539" i="1" a="1"/>
  <c r="BD539" i="1" s="1"/>
  <c r="AJ69" i="1"/>
  <c r="AJ67" i="1"/>
  <c r="AJ66" i="1"/>
  <c r="AJ65" i="1"/>
  <c r="AJ63" i="1"/>
  <c r="L245" i="12"/>
  <c r="BE540" i="1"/>
  <c r="AJ61" i="1"/>
  <c r="AJ60" i="1"/>
  <c r="BD546" i="1" a="1"/>
  <c r="BD546" i="1" s="1"/>
  <c r="BD541" i="1" a="1"/>
  <c r="BD541" i="1" s="1"/>
  <c r="BD543" i="1" a="1"/>
  <c r="BD543" i="1" s="1"/>
  <c r="K249" i="12"/>
  <c r="BD538" i="1" a="1"/>
  <c r="BD538" i="1" s="1"/>
  <c r="BD528" i="1" a="1"/>
  <c r="BD528" i="1" s="1"/>
  <c r="BD525" i="1" a="1"/>
  <c r="BD525" i="1" s="1"/>
  <c r="BD521" i="1" a="1"/>
  <c r="BD521" i="1" s="1"/>
  <c r="BD520" i="1" a="1"/>
  <c r="BD520" i="1" s="1"/>
  <c r="BD534" i="1" a="1"/>
  <c r="BD534" i="1" s="1"/>
  <c r="BD529" i="1" a="1"/>
  <c r="BD529" i="1" s="1"/>
  <c r="BD526" i="1" a="1"/>
  <c r="BD526" i="1" s="1"/>
  <c r="BD523" i="1" a="1"/>
  <c r="BD523" i="1" s="1"/>
  <c r="BD522" i="1" a="1"/>
  <c r="BD522" i="1" s="1"/>
  <c r="AJ59" i="1"/>
  <c r="AJ58" i="1"/>
  <c r="K266" i="12"/>
  <c r="BE307" i="1"/>
  <c r="AM309" i="1"/>
  <c r="K306" i="12"/>
  <c r="BD302" i="1" a="1"/>
  <c r="BD302" i="1" s="1"/>
  <c r="BE550" i="1"/>
  <c r="BD549" i="1" a="1"/>
  <c r="BD549" i="1" s="1"/>
  <c r="BD535" i="1" a="1"/>
  <c r="BD535" i="1" s="1"/>
  <c r="BD532" i="1" a="1"/>
  <c r="BD532" i="1" s="1"/>
  <c r="BD537" i="1" a="1"/>
  <c r="BD537" i="1" s="1"/>
  <c r="BE537" i="1"/>
  <c r="BD531" i="1" a="1"/>
  <c r="BD531" i="1" s="1"/>
  <c r="BD553" i="1" a="1"/>
  <c r="BD553" i="1" s="1"/>
  <c r="BD552" i="1" a="1"/>
  <c r="BD552" i="1" s="1"/>
  <c r="BD551" i="1" a="1"/>
  <c r="BD551" i="1" s="1"/>
  <c r="BD548" i="1" a="1"/>
  <c r="BD548" i="1" s="1"/>
  <c r="BE547" i="1"/>
  <c r="BE544" i="1"/>
  <c r="BD536" i="1" a="1"/>
  <c r="BD536" i="1" s="1"/>
  <c r="BD533" i="1" a="1"/>
  <c r="BD533" i="1" s="1"/>
  <c r="BE316" i="1"/>
  <c r="AN276" i="1"/>
  <c r="AN282" i="1"/>
  <c r="AJ56" i="1"/>
  <c r="AJ53" i="1"/>
  <c r="AJ52" i="1"/>
  <c r="AJ55" i="1"/>
  <c r="AJ54" i="1"/>
  <c r="AJ51" i="1"/>
  <c r="AJ50" i="1"/>
  <c r="AN273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6" i="1"/>
  <c r="BE545" i="1"/>
  <c r="BE542" i="1"/>
  <c r="BD308" i="1" a="1"/>
  <c r="BD308" i="1" s="1"/>
  <c r="AJ25" i="1"/>
  <c r="AJ36" i="1"/>
  <c r="L255" i="12"/>
  <c r="K260" i="12"/>
  <c r="AM302" i="1"/>
  <c r="K299" i="12"/>
  <c r="L251" i="12"/>
  <c r="L256" i="12"/>
  <c r="L239" i="12"/>
  <c r="BE303" i="1"/>
  <c r="L254" i="12"/>
  <c r="L257" i="12"/>
  <c r="L249" i="12"/>
  <c r="L248" i="12"/>
  <c r="BE304" i="1"/>
  <c r="AJ17" i="1"/>
  <c r="AJ18" i="1"/>
  <c r="AJ19" i="1"/>
  <c r="AM304" i="1"/>
  <c r="K301" i="12"/>
  <c r="AM308" i="1"/>
  <c r="K305" i="12"/>
  <c r="AM305" i="1"/>
  <c r="K302" i="12"/>
  <c r="BD305" i="1" a="1"/>
  <c r="BD305" i="1" s="1"/>
  <c r="L281" i="12"/>
  <c r="AN285" i="1"/>
  <c r="L269" i="12"/>
  <c r="AJ8" i="1"/>
  <c r="G287" i="11"/>
  <c r="K100" i="12"/>
  <c r="AJ9" i="1"/>
  <c r="AJ7" i="1"/>
  <c r="AN279" i="1"/>
  <c r="AJ16" i="1"/>
  <c r="AJ34" i="1"/>
  <c r="AN309" i="1"/>
  <c r="L306" i="12"/>
  <c r="L304" i="12"/>
  <c r="AN307" i="1"/>
  <c r="AN306" i="1"/>
  <c r="L303" i="12"/>
  <c r="AN304" i="1"/>
  <c r="L301" i="12"/>
  <c r="AN303" i="1"/>
  <c r="L300" i="12"/>
  <c r="BD311" i="1" a="1"/>
  <c r="BD311" i="1" s="1"/>
  <c r="L266" i="12"/>
  <c r="L263" i="12"/>
  <c r="BD310" i="1" a="1"/>
  <c r="BD310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1" i="1" a="1"/>
  <c r="BD331" i="1" s="1"/>
  <c r="L308" i="12"/>
  <c r="AN311" i="1"/>
  <c r="BE323" i="1"/>
  <c r="BE309" i="1"/>
  <c r="BE317" i="1"/>
  <c r="BD320" i="1" a="1"/>
  <c r="BD320" i="1" s="1"/>
  <c r="BE325" i="1"/>
  <c r="AM310" i="1"/>
  <c r="K307" i="12"/>
  <c r="AN308" i="1"/>
  <c r="L305" i="12"/>
  <c r="L302" i="12"/>
  <c r="AN305" i="1"/>
  <c r="AN302" i="1"/>
  <c r="L299" i="12"/>
  <c r="AM306" i="1"/>
  <c r="K303" i="12"/>
  <c r="AM303" i="1"/>
  <c r="K300" i="12"/>
  <c r="AJ30" i="1"/>
  <c r="AJ21" i="1"/>
  <c r="BE326" i="1"/>
  <c r="BE318" i="1"/>
  <c r="BE330" i="1"/>
  <c r="BE319" i="1"/>
  <c r="BD314" i="1" a="1"/>
  <c r="BD314" i="1" s="1"/>
  <c r="AN267" i="1"/>
  <c r="L274" i="12"/>
  <c r="L271" i="12"/>
  <c r="L272" i="12"/>
  <c r="L284" i="12"/>
  <c r="K298" i="12"/>
  <c r="L262" i="12"/>
  <c r="K239" i="12"/>
  <c r="K235" i="12"/>
  <c r="K232" i="12"/>
  <c r="AN324" i="1"/>
  <c r="L321" i="12"/>
  <c r="L312" i="12"/>
  <c r="AN315" i="1"/>
  <c r="AM325" i="1"/>
  <c r="K322" i="12"/>
  <c r="AM316" i="1"/>
  <c r="K313" i="12"/>
  <c r="L309" i="12"/>
  <c r="AN312" i="1"/>
  <c r="BE315" i="1"/>
  <c r="BE313" i="1"/>
  <c r="BE324" i="1"/>
  <c r="BE322" i="1"/>
  <c r="BD332" i="1" a="1"/>
  <c r="BD332" i="1" s="1"/>
  <c r="L287" i="12"/>
  <c r="L294" i="12"/>
  <c r="K278" i="12"/>
  <c r="K269" i="12"/>
  <c r="K261" i="12"/>
  <c r="L283" i="12"/>
  <c r="L318" i="12"/>
  <c r="AN321" i="1"/>
  <c r="AM313" i="1"/>
  <c r="K310" i="12"/>
  <c r="AM322" i="1"/>
  <c r="K319" i="12"/>
  <c r="AM319" i="1"/>
  <c r="K316" i="12"/>
  <c r="AN318" i="1"/>
  <c r="L315" i="12"/>
  <c r="K287" i="12"/>
  <c r="K276" i="12"/>
  <c r="L280" i="12"/>
  <c r="BD328" i="1" a="1"/>
  <c r="BD328" i="1" s="1"/>
  <c r="BE321" i="1"/>
  <c r="BE327" i="1"/>
  <c r="BE312" i="1"/>
  <c r="BE336" i="1"/>
  <c r="BD334" i="1" a="1"/>
  <c r="BD334" i="1" s="1"/>
  <c r="BE338" i="1"/>
  <c r="K295" i="12"/>
  <c r="G104" i="11"/>
  <c r="K270" i="12"/>
  <c r="L285" i="12"/>
  <c r="L297" i="12"/>
  <c r="L291" i="12"/>
  <c r="K284" i="12"/>
  <c r="K268" i="12"/>
  <c r="L298" i="12"/>
  <c r="K124" i="12"/>
  <c r="AJ11" i="1"/>
  <c r="AN158" i="1"/>
  <c r="L103" i="12"/>
  <c r="L286" i="12"/>
  <c r="L288" i="12"/>
  <c r="L293" i="12"/>
  <c r="G127" i="11"/>
  <c r="K283" i="12"/>
  <c r="K132" i="12"/>
  <c r="G136" i="11"/>
  <c r="K126" i="12"/>
  <c r="L120" i="12"/>
  <c r="AN327" i="1"/>
  <c r="L324" i="12"/>
  <c r="BD337" i="1" a="1"/>
  <c r="BD337" i="1" s="1"/>
  <c r="BD343" i="1" a="1"/>
  <c r="BD343" i="1" s="1"/>
  <c r="BD329" i="1" a="1"/>
  <c r="BD329" i="1" s="1"/>
  <c r="G148" i="11"/>
  <c r="K15" i="12"/>
  <c r="L292" i="12"/>
  <c r="L136" i="12"/>
  <c r="L125" i="12"/>
  <c r="AJ23" i="1"/>
  <c r="K323" i="12"/>
  <c r="AN325" i="1"/>
  <c r="L322" i="12"/>
  <c r="AM312" i="1"/>
  <c r="K309" i="12"/>
  <c r="AM336" i="1"/>
  <c r="K333" i="12"/>
  <c r="AM327" i="1"/>
  <c r="K324" i="12"/>
  <c r="L323" i="12"/>
  <c r="AN326" i="1"/>
  <c r="K320" i="12"/>
  <c r="AM323" i="1"/>
  <c r="AN319" i="1"/>
  <c r="L316" i="12"/>
  <c r="AM318" i="1"/>
  <c r="K315" i="12"/>
  <c r="K314" i="12"/>
  <c r="AM317" i="1"/>
  <c r="BE339" i="1"/>
  <c r="BE335" i="1"/>
  <c r="BE333" i="1"/>
  <c r="BD368" i="1" a="1"/>
  <c r="BD368" i="1" s="1"/>
  <c r="AN353" i="1"/>
  <c r="L350" i="12"/>
  <c r="BE342" i="1"/>
  <c r="G82" i="11"/>
  <c r="AJ31" i="1"/>
  <c r="BE371" i="1"/>
  <c r="BD355" i="1" a="1"/>
  <c r="BD355" i="1" s="1"/>
  <c r="BE352" i="1"/>
  <c r="K105" i="12"/>
  <c r="AN366" i="1"/>
  <c r="L363" i="12"/>
  <c r="G130" i="11"/>
  <c r="L119" i="12"/>
  <c r="L56" i="12"/>
  <c r="BE123" i="1"/>
  <c r="BD359" i="1" a="1"/>
  <c r="BD359" i="1" s="1"/>
  <c r="BD353" i="1" a="1"/>
  <c r="BD353" i="1" s="1"/>
  <c r="BD349" i="1" a="1"/>
  <c r="BD349" i="1" s="1"/>
  <c r="AJ32" i="1"/>
  <c r="BE384" i="1"/>
  <c r="BD356" i="1" a="1"/>
  <c r="BD356" i="1" s="1"/>
  <c r="BE354" i="1"/>
  <c r="G109" i="11"/>
  <c r="G43" i="11"/>
  <c r="G19" i="11"/>
  <c r="L7" i="12"/>
  <c r="K293" i="12"/>
  <c r="K99" i="12"/>
  <c r="L26" i="12"/>
  <c r="BD398" i="1" a="1"/>
  <c r="BD398" i="1" s="1"/>
  <c r="BE369" i="1"/>
  <c r="BD340" i="1" a="1"/>
  <c r="BD340" i="1" s="1"/>
  <c r="BD392" i="1" a="1"/>
  <c r="BD392" i="1" s="1"/>
  <c r="BD374" i="1" a="1"/>
  <c r="BD374" i="1" s="1"/>
  <c r="BD346" i="1" a="1"/>
  <c r="BD346" i="1" s="1"/>
  <c r="AM339" i="1"/>
  <c r="K336" i="12"/>
  <c r="AN338" i="1"/>
  <c r="L335" i="12"/>
  <c r="AM333" i="1"/>
  <c r="K330" i="12"/>
  <c r="AM328" i="1"/>
  <c r="K325" i="12"/>
  <c r="AN347" i="1"/>
  <c r="L344" i="12"/>
  <c r="AN333" i="1"/>
  <c r="L330" i="12"/>
  <c r="G145" i="11"/>
  <c r="F278" i="13"/>
  <c r="L295" i="12"/>
  <c r="K144" i="12"/>
  <c r="L128" i="12"/>
  <c r="L111" i="12"/>
  <c r="L99" i="12"/>
  <c r="BE408" i="1"/>
  <c r="BE386" i="1"/>
  <c r="BE378" i="1"/>
  <c r="BD367" i="1" a="1"/>
  <c r="BD367" i="1" s="1"/>
  <c r="BD364" i="1" a="1"/>
  <c r="BD364" i="1" s="1"/>
  <c r="BE351" i="1"/>
  <c r="BE347" i="1"/>
  <c r="BE345" i="1"/>
  <c r="BD365" i="1" a="1"/>
  <c r="BD365" i="1" s="1"/>
  <c r="BE348" i="1"/>
  <c r="BE341" i="1"/>
  <c r="AN360" i="1"/>
  <c r="L357" i="12"/>
  <c r="BE419" i="1"/>
  <c r="BD399" i="1" a="1"/>
  <c r="BD399" i="1" s="1"/>
  <c r="BD393" i="1" a="1"/>
  <c r="BD393" i="1" s="1"/>
  <c r="BE387" i="1"/>
  <c r="BD380" i="1" a="1"/>
  <c r="BD380" i="1" s="1"/>
  <c r="BD375" i="1" a="1"/>
  <c r="BD375" i="1" s="1"/>
  <c r="BD101" i="1" a="1"/>
  <c r="BD101" i="1" s="1"/>
  <c r="BD429" i="1" a="1"/>
  <c r="BD429" i="1" s="1"/>
  <c r="BD404" i="1" a="1"/>
  <c r="BD404" i="1" s="1"/>
  <c r="BD396" i="1" a="1"/>
  <c r="BD396" i="1" s="1"/>
  <c r="BD389" i="1" a="1"/>
  <c r="BD389" i="1" s="1"/>
  <c r="BE383" i="1"/>
  <c r="BD372" i="1" a="1"/>
  <c r="BD372" i="1" s="1"/>
  <c r="BD358" i="1" a="1"/>
  <c r="BD358" i="1" s="1"/>
  <c r="AN356" i="1"/>
  <c r="L353" i="12"/>
  <c r="AN372" i="1"/>
  <c r="L369" i="12"/>
  <c r="AN357" i="1"/>
  <c r="L354" i="12"/>
  <c r="G9" i="11"/>
  <c r="K5" i="12"/>
  <c r="BD438" i="1" a="1"/>
  <c r="BD438" i="1" s="1"/>
  <c r="BD410" i="1" a="1"/>
  <c r="BD410" i="1" s="1"/>
  <c r="BE401" i="1"/>
  <c r="BE397" i="1"/>
  <c r="BD381" i="1" a="1"/>
  <c r="BD381" i="1" s="1"/>
  <c r="BE379" i="1"/>
  <c r="BE377" i="1"/>
  <c r="BE350" i="1"/>
  <c r="G281" i="11"/>
  <c r="G135" i="11"/>
  <c r="G129" i="11"/>
  <c r="G103" i="11"/>
  <c r="K296" i="12"/>
  <c r="K297" i="12"/>
  <c r="K290" i="12"/>
  <c r="K156" i="12"/>
  <c r="K131" i="12"/>
  <c r="K123" i="12"/>
  <c r="L31" i="12"/>
  <c r="BE245" i="1"/>
  <c r="BD450" i="1" a="1"/>
  <c r="BD450" i="1" s="1"/>
  <c r="G160" i="11"/>
  <c r="G138" i="11"/>
  <c r="G128" i="11"/>
  <c r="L142" i="12"/>
  <c r="K134" i="12"/>
  <c r="K125" i="12"/>
  <c r="BB22" i="1"/>
  <c r="AJ22" i="1"/>
  <c r="AN163" i="1"/>
  <c r="L160" i="12"/>
  <c r="AM141" i="1"/>
  <c r="N142" i="11" s="1"/>
  <c r="K138" i="12"/>
  <c r="L134" i="12"/>
  <c r="AN135" i="1"/>
  <c r="L131" i="12"/>
  <c r="AN130" i="1"/>
  <c r="L127" i="12"/>
  <c r="AN127" i="1"/>
  <c r="L124" i="12"/>
  <c r="AN126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4" i="1"/>
  <c r="L278" i="11" s="1"/>
  <c r="K281" i="12"/>
  <c r="AM283" i="1"/>
  <c r="K280" i="12"/>
  <c r="AN281" i="1"/>
  <c r="L278" i="12"/>
  <c r="AN280" i="1"/>
  <c r="L277" i="12"/>
  <c r="AM276" i="1"/>
  <c r="K273" i="12"/>
  <c r="AN271" i="1"/>
  <c r="L268" i="12"/>
  <c r="AM266" i="1"/>
  <c r="K263" i="12"/>
  <c r="AM265" i="1"/>
  <c r="K262" i="12"/>
  <c r="AN263" i="1"/>
  <c r="L260" i="12"/>
  <c r="K241" i="12"/>
  <c r="BE196" i="1"/>
  <c r="BD441" i="1" a="1"/>
  <c r="BD441" i="1" s="1"/>
  <c r="BD431" i="1" a="1"/>
  <c r="BD431" i="1" s="1"/>
  <c r="BE428" i="1"/>
  <c r="BD417" i="1" a="1"/>
  <c r="BD417" i="1" s="1"/>
  <c r="BE403" i="1"/>
  <c r="BD390" i="1" a="1"/>
  <c r="BD390" i="1" s="1"/>
  <c r="BE211" i="1"/>
  <c r="BD422" i="1" a="1"/>
  <c r="BD422" i="1" s="1"/>
  <c r="BD411" i="1" a="1"/>
  <c r="BD411" i="1" s="1"/>
  <c r="BE409" i="1"/>
  <c r="BD407" i="1" a="1"/>
  <c r="BD407" i="1" s="1"/>
  <c r="BE402" i="1"/>
  <c r="BE395" i="1"/>
  <c r="BD395" i="1" a="1"/>
  <c r="BD395" i="1" s="1"/>
  <c r="BE394" i="1"/>
  <c r="BD400" i="1" a="1"/>
  <c r="BD400" i="1" s="1"/>
  <c r="BE400" i="1"/>
  <c r="BD362" i="1" a="1"/>
  <c r="BD362" i="1" s="1"/>
  <c r="BE382" i="1"/>
  <c r="BE366" i="1"/>
  <c r="BE344" i="1"/>
  <c r="BD43" i="1" a="1"/>
  <c r="BD43" i="1" s="1"/>
  <c r="BE41" i="1"/>
  <c r="BD134" i="1" a="1"/>
  <c r="BD134" i="1" s="1"/>
  <c r="BE288" i="1"/>
  <c r="BE243" i="1"/>
  <c r="BE179" i="1"/>
  <c r="BD444" i="1" a="1"/>
  <c r="BD444" i="1" s="1"/>
  <c r="BD440" i="1" a="1"/>
  <c r="BD440" i="1" s="1"/>
  <c r="BD416" i="1" a="1"/>
  <c r="BD416" i="1" s="1"/>
  <c r="G84" i="11"/>
  <c r="L61" i="12"/>
  <c r="BE9" i="1"/>
  <c r="BD160" i="1" a="1"/>
  <c r="BD160" i="1" s="1"/>
  <c r="BE141" i="1"/>
  <c r="BE255" i="1"/>
  <c r="BD173" i="1" a="1"/>
  <c r="BD173" i="1" s="1"/>
  <c r="BE425" i="1"/>
  <c r="BE421" i="1"/>
  <c r="BD414" i="1" a="1"/>
  <c r="BD414" i="1" s="1"/>
  <c r="BD405" i="1" a="1"/>
  <c r="BD405" i="1" s="1"/>
  <c r="L67" i="12"/>
  <c r="BD426" i="1" a="1"/>
  <c r="BD426" i="1" s="1"/>
  <c r="BD420" i="1" a="1"/>
  <c r="BD420" i="1" s="1"/>
  <c r="BD413" i="1" a="1"/>
  <c r="BD413" i="1" s="1"/>
  <c r="BD129" i="1" a="1"/>
  <c r="BD129" i="1" s="1"/>
  <c r="BE114" i="1"/>
  <c r="BD299" i="1" a="1"/>
  <c r="BD299" i="1" s="1"/>
  <c r="BE282" i="1"/>
  <c r="BE276" i="1"/>
  <c r="BD263" i="1" a="1"/>
  <c r="BD263" i="1" s="1"/>
  <c r="BE251" i="1"/>
  <c r="BE224" i="1"/>
  <c r="BE201" i="1"/>
  <c r="BD192" i="1" a="1"/>
  <c r="BD192" i="1" s="1"/>
  <c r="BD186" i="1" a="1"/>
  <c r="BD186" i="1" s="1"/>
  <c r="BE167" i="1"/>
  <c r="BE446" i="1"/>
  <c r="G60" i="11"/>
  <c r="K80" i="12"/>
  <c r="L58" i="12"/>
  <c r="L39" i="12"/>
  <c r="BD55" i="1" a="1"/>
  <c r="BD55" i="1" s="1"/>
  <c r="BD21" i="1" a="1"/>
  <c r="BD21" i="1" s="1"/>
  <c r="BE208" i="1"/>
  <c r="BE199" i="1"/>
  <c r="BE187" i="1"/>
  <c r="BE184" i="1"/>
  <c r="BE174" i="1"/>
  <c r="BE451" i="1"/>
  <c r="BD432" i="1" a="1"/>
  <c r="BD432" i="1" s="1"/>
  <c r="BD423" i="1" a="1"/>
  <c r="BD423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70" i="1" a="1"/>
  <c r="BD370" i="1" s="1"/>
  <c r="BD363" i="1" a="1"/>
  <c r="BD363" i="1" s="1"/>
  <c r="BE363" i="1"/>
  <c r="BE137" i="1"/>
  <c r="BD290" i="1" a="1"/>
  <c r="BD290" i="1" s="1"/>
  <c r="BD284" i="1" a="1"/>
  <c r="BD284" i="1" s="1"/>
  <c r="BD275" i="1" a="1"/>
  <c r="BD275" i="1" s="1"/>
  <c r="BD230" i="1" a="1"/>
  <c r="BD230" i="1" s="1"/>
  <c r="BD214" i="1" a="1"/>
  <c r="BD214" i="1" s="1"/>
  <c r="BE207" i="1"/>
  <c r="BE195" i="1"/>
  <c r="BD176" i="1" a="1"/>
  <c r="BD176" i="1" s="1"/>
  <c r="BE170" i="1"/>
  <c r="BE449" i="1"/>
  <c r="BD435" i="1" a="1"/>
  <c r="BD435" i="1" s="1"/>
  <c r="BE427" i="1"/>
  <c r="BE412" i="1"/>
  <c r="BE388" i="1"/>
  <c r="BE376" i="1"/>
  <c r="BE373" i="1"/>
  <c r="BE361" i="1"/>
  <c r="BD361" i="1" a="1"/>
  <c r="BD361" i="1" s="1"/>
  <c r="BD357" i="1" a="1"/>
  <c r="BD357" i="1" s="1"/>
  <c r="BE360" i="1"/>
  <c r="AM181" i="1"/>
  <c r="K178" i="12"/>
  <c r="G182" i="11"/>
  <c r="AN190" i="1"/>
  <c r="L187" i="12"/>
  <c r="AN149" i="1"/>
  <c r="L146" i="12"/>
  <c r="BD209" i="1" a="1"/>
  <c r="BD209" i="1" s="1"/>
  <c r="BE171" i="1"/>
  <c r="BD447" i="1" a="1"/>
  <c r="BD447" i="1" s="1"/>
  <c r="BE445" i="1"/>
  <c r="BE424" i="1"/>
  <c r="BE418" i="1"/>
  <c r="BE415" i="1"/>
  <c r="BE406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3" i="1" a="1"/>
  <c r="BD293" i="1" s="1"/>
  <c r="BE270" i="1"/>
  <c r="BE261" i="1"/>
  <c r="BE254" i="1"/>
  <c r="BD246" i="1" a="1"/>
  <c r="BD246" i="1" s="1"/>
  <c r="BD240" i="1" a="1"/>
  <c r="BD240" i="1" s="1"/>
  <c r="BD221" i="1" a="1"/>
  <c r="BD221" i="1" s="1"/>
  <c r="BD206" i="1" a="1"/>
  <c r="BD206" i="1" s="1"/>
  <c r="BE202" i="1"/>
  <c r="BD185" i="1" a="1"/>
  <c r="BD185" i="1" s="1"/>
  <c r="BE177" i="1"/>
  <c r="BD175" i="1" a="1"/>
  <c r="BD175" i="1" s="1"/>
  <c r="BE165" i="1"/>
  <c r="AM156" i="1"/>
  <c r="G157" i="11"/>
  <c r="K153" i="12"/>
  <c r="C414" i="11"/>
  <c r="D412" i="12"/>
  <c r="AM289" i="1"/>
  <c r="F266" i="13"/>
  <c r="K286" i="12"/>
  <c r="AN207" i="1"/>
  <c r="L204" i="12"/>
  <c r="AM288" i="1"/>
  <c r="K285" i="12"/>
  <c r="F265" i="13"/>
  <c r="AN435" i="1"/>
  <c r="L412" i="12"/>
  <c r="AJ12" i="1"/>
  <c r="BD138" i="1" a="1"/>
  <c r="BD138" i="1" s="1"/>
  <c r="BE132" i="1"/>
  <c r="BD296" i="1" a="1"/>
  <c r="BD296" i="1" s="1"/>
  <c r="BD289" i="1" a="1"/>
  <c r="BD289" i="1" s="1"/>
  <c r="BD283" i="1" a="1"/>
  <c r="BD283" i="1" s="1"/>
  <c r="BE233" i="1"/>
  <c r="BD227" i="1" a="1"/>
  <c r="BD227" i="1" s="1"/>
  <c r="BD204" i="1" a="1"/>
  <c r="BD204" i="1" s="1"/>
  <c r="BE198" i="1"/>
  <c r="BE193" i="1"/>
  <c r="BD436" i="1" a="1"/>
  <c r="BD436" i="1" s="1"/>
  <c r="BE436" i="1"/>
  <c r="BE430" i="1"/>
  <c r="G33" i="11"/>
  <c r="L53" i="12"/>
  <c r="K39" i="12"/>
  <c r="BE75" i="1"/>
  <c r="BE27" i="1"/>
  <c r="AJ13" i="1"/>
  <c r="BD145" i="1" a="1"/>
  <c r="BD145" i="1" s="1"/>
  <c r="BE122" i="1"/>
  <c r="BE116" i="1"/>
  <c r="BD111" i="1" a="1"/>
  <c r="BD111" i="1" s="1"/>
  <c r="BE106" i="1"/>
  <c r="BE291" i="1"/>
  <c r="BD287" i="1" a="1"/>
  <c r="BD287" i="1" s="1"/>
  <c r="BD258" i="1" a="1"/>
  <c r="BD258" i="1" s="1"/>
  <c r="BE252" i="1"/>
  <c r="BE249" i="1"/>
  <c r="BD236" i="1" a="1"/>
  <c r="BD236" i="1" s="1"/>
  <c r="BE229" i="1"/>
  <c r="BD218" i="1" a="1"/>
  <c r="BD218" i="1" s="1"/>
  <c r="BE210" i="1"/>
  <c r="BD189" i="1" a="1"/>
  <c r="BD189" i="1" s="1"/>
  <c r="BD172" i="1" a="1"/>
  <c r="BD172" i="1" s="1"/>
  <c r="BE168" i="1"/>
  <c r="BD448" i="1" a="1"/>
  <c r="BD448" i="1" s="1"/>
  <c r="BE439" i="1"/>
  <c r="BE385" i="1"/>
  <c r="BE391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1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5" i="1"/>
  <c r="L279" i="11" s="1"/>
  <c r="K282" i="12"/>
  <c r="G279" i="11"/>
  <c r="F262" i="13"/>
  <c r="AM280" i="1"/>
  <c r="K277" i="12"/>
  <c r="AM274" i="1"/>
  <c r="K271" i="12"/>
  <c r="AM268" i="1"/>
  <c r="K265" i="12"/>
  <c r="AM67" i="1"/>
  <c r="N69" i="11" s="1"/>
  <c r="G69" i="11"/>
  <c r="K65" i="12"/>
  <c r="F65" i="13"/>
  <c r="AM60" i="1"/>
  <c r="N62" i="11" s="1"/>
  <c r="G62" i="11"/>
  <c r="K58" i="12"/>
  <c r="AM153" i="1"/>
  <c r="K150" i="12"/>
  <c r="G154" i="11"/>
  <c r="AM295" i="1"/>
  <c r="K292" i="12"/>
  <c r="L80" i="12"/>
  <c r="AN82" i="1"/>
  <c r="AM78" i="1"/>
  <c r="K76" i="12"/>
  <c r="G80" i="11"/>
  <c r="AN164" i="1"/>
  <c r="L161" i="12"/>
  <c r="AN115" i="1"/>
  <c r="L113" i="12"/>
  <c r="AN299" i="1"/>
  <c r="L296" i="12"/>
  <c r="AM297" i="1"/>
  <c r="K294" i="12"/>
  <c r="AM294" i="1"/>
  <c r="K291" i="12"/>
  <c r="AM270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4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1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09" i="1"/>
  <c r="BD265" i="1" a="1"/>
  <c r="BD265" i="1" s="1"/>
  <c r="BE265" i="1"/>
  <c r="BE260" i="1"/>
  <c r="BD260" i="1" a="1"/>
  <c r="BD260" i="1" s="1"/>
  <c r="BE213" i="1"/>
  <c r="BE181" i="1"/>
  <c r="BE180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7" i="1"/>
  <c r="AN147" i="1"/>
  <c r="L144" i="12"/>
  <c r="AM142" i="1"/>
  <c r="K139" i="12"/>
  <c r="AM130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9" i="1"/>
  <c r="L156" i="12"/>
  <c r="L154" i="12"/>
  <c r="AN157" i="1"/>
  <c r="AM154" i="1"/>
  <c r="K151" i="12"/>
  <c r="AM148" i="1"/>
  <c r="N149" i="11" s="1"/>
  <c r="K145" i="12"/>
  <c r="AN144" i="1"/>
  <c r="L141" i="12"/>
  <c r="L139" i="12"/>
  <c r="AN142" i="1"/>
  <c r="AN141" i="1"/>
  <c r="L138" i="12"/>
  <c r="L132" i="12"/>
  <c r="AN129" i="1"/>
  <c r="L126" i="12"/>
  <c r="AM121" i="1"/>
  <c r="K119" i="12"/>
  <c r="AN120" i="1"/>
  <c r="L118" i="12"/>
  <c r="BE70" i="1"/>
  <c r="BE67" i="1"/>
  <c r="BE64" i="1"/>
  <c r="BE119" i="1"/>
  <c r="BE298" i="1"/>
  <c r="BE105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72" i="12"/>
  <c r="V473" i="12"/>
  <c r="V474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33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278" i="11" l="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72" i="12"/>
  <c r="X473" i="12"/>
  <c r="X474" i="12"/>
  <c r="G265" i="13"/>
  <c r="T117" i="1" a="1"/>
  <c r="T117" i="1" s="1"/>
  <c r="S117" i="1" a="1"/>
  <c r="S117" i="1" s="1"/>
  <c r="C119" i="11" s="1"/>
  <c r="G115" i="12"/>
  <c r="A117" i="1"/>
  <c r="X24" i="12" s="1"/>
  <c r="AO117" i="1"/>
  <c r="BD117" i="1" s="1" a="1"/>
  <c r="BD117" i="1" s="1"/>
  <c r="AY117" i="1"/>
  <c r="BR117" i="1" s="1"/>
  <c r="BQ117" i="1" s="1"/>
  <c r="D115" i="13"/>
  <c r="E119" i="11"/>
  <c r="AJ117" i="1"/>
  <c r="J115" i="12"/>
  <c r="G115" i="13"/>
  <c r="AL117" i="1"/>
  <c r="U117" i="1"/>
  <c r="BC117" i="1" a="1"/>
  <c r="BC117" i="1" s="1"/>
  <c r="M115" i="12"/>
  <c r="X122" i="12" l="1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251" i="12"/>
  <c r="V263" i="12"/>
  <c r="V278" i="12"/>
  <c r="V290" i="12"/>
  <c r="V305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242" i="12"/>
  <c r="V254" i="12"/>
  <c r="V269" i="12"/>
  <c r="V281" i="12"/>
  <c r="V296" i="12"/>
  <c r="V308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245" i="12"/>
  <c r="V260" i="12"/>
  <c r="V272" i="12"/>
  <c r="V287" i="12"/>
  <c r="V299" i="12"/>
  <c r="V16" i="12"/>
  <c r="V106" i="12"/>
  <c r="V154" i="12"/>
  <c r="BE117" i="1"/>
  <c r="V195" i="12"/>
  <c r="V208" i="12"/>
  <c r="V222" i="12"/>
  <c r="V235" i="12"/>
  <c r="V249" i="12"/>
  <c r="V262" i="12"/>
  <c r="V276" i="12"/>
  <c r="V289" i="12"/>
  <c r="V303" i="12"/>
  <c r="V314" i="12"/>
  <c r="V323" i="12"/>
  <c r="V332" i="12"/>
  <c r="V341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241" i="12"/>
  <c r="V261" i="12"/>
  <c r="V282" i="12"/>
  <c r="V301" i="12"/>
  <c r="V318" i="12"/>
  <c r="V331" i="12"/>
  <c r="V345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250" i="12"/>
  <c r="V270" i="12"/>
  <c r="V291" i="12"/>
  <c r="V310" i="12"/>
  <c r="V324" i="12"/>
  <c r="V337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279" i="12"/>
  <c r="V330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265" i="12"/>
  <c r="V321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292" i="12"/>
  <c r="V339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344" i="12"/>
  <c r="X335" i="12"/>
  <c r="X326" i="12"/>
  <c r="X317" i="12"/>
  <c r="X308" i="12"/>
  <c r="X299" i="12"/>
  <c r="X290" i="12"/>
  <c r="X281" i="12"/>
  <c r="X272" i="12"/>
  <c r="X263" i="12"/>
  <c r="X254" i="12"/>
  <c r="X245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341" i="12"/>
  <c r="X332" i="12"/>
  <c r="X323" i="12"/>
  <c r="X314" i="12"/>
  <c r="X305" i="12"/>
  <c r="X296" i="12"/>
  <c r="X287" i="12"/>
  <c r="X278" i="12"/>
  <c r="X269" i="12"/>
  <c r="X260" i="12"/>
  <c r="X251" i="12"/>
  <c r="X242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347" i="12"/>
  <c r="X338" i="12"/>
  <c r="X329" i="12"/>
  <c r="X320" i="12"/>
  <c r="X311" i="12"/>
  <c r="X302" i="12"/>
  <c r="X293" i="12"/>
  <c r="X284" i="12"/>
  <c r="X275" i="12"/>
  <c r="X266" i="12"/>
  <c r="X257" i="12"/>
  <c r="X248" i="12"/>
  <c r="X239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340" i="12"/>
  <c r="X331" i="12"/>
  <c r="X322" i="12"/>
  <c r="X313" i="12"/>
  <c r="X304" i="12"/>
  <c r="X295" i="12"/>
  <c r="X286" i="12"/>
  <c r="X277" i="12"/>
  <c r="X268" i="12"/>
  <c r="X25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46" i="12"/>
  <c r="X337" i="12"/>
  <c r="X328" i="12"/>
  <c r="X319" i="12"/>
  <c r="X310" i="12"/>
  <c r="X301" i="12"/>
  <c r="X292" i="12"/>
  <c r="X379" i="12"/>
  <c r="X352" i="12"/>
  <c r="X325" i="12"/>
  <c r="X298" i="12"/>
  <c r="X280" i="12"/>
  <c r="X265" i="12"/>
  <c r="X253" i="12"/>
  <c r="X24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345" i="12"/>
  <c r="X336" i="12"/>
  <c r="X327" i="12"/>
  <c r="X318" i="12"/>
  <c r="X309" i="12"/>
  <c r="X300" i="12"/>
  <c r="X291" i="12"/>
  <c r="X282" i="12"/>
  <c r="X273" i="12"/>
  <c r="X264" i="12"/>
  <c r="X255" i="12"/>
  <c r="X246" i="12"/>
  <c r="X237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343" i="12"/>
  <c r="X316" i="12"/>
  <c r="X289" i="12"/>
  <c r="X274" i="12"/>
  <c r="X262" i="12"/>
  <c r="X250" i="12"/>
  <c r="X241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342" i="12"/>
  <c r="X333" i="12"/>
  <c r="X324" i="12"/>
  <c r="X315" i="12"/>
  <c r="X306" i="12"/>
  <c r="X297" i="12"/>
  <c r="X288" i="12"/>
  <c r="X279" i="12"/>
  <c r="X270" i="12"/>
  <c r="X261" i="12"/>
  <c r="X252" i="12"/>
  <c r="X243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334" i="12"/>
  <c r="X307" i="12"/>
  <c r="X283" i="12"/>
  <c r="X271" i="12"/>
  <c r="X256" i="12"/>
  <c r="X247" i="12"/>
  <c r="X238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348" i="12"/>
  <c r="X339" i="12"/>
  <c r="X330" i="12"/>
  <c r="X321" i="12"/>
  <c r="X312" i="12"/>
  <c r="X303" i="12"/>
  <c r="X294" i="12"/>
  <c r="X285" i="12"/>
  <c r="X276" i="12"/>
  <c r="X267" i="12"/>
  <c r="X258" i="12"/>
  <c r="X249" i="12"/>
  <c r="X240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345" i="12"/>
  <c r="W336" i="12"/>
  <c r="W327" i="12"/>
  <c r="W318" i="12"/>
  <c r="W309" i="12"/>
  <c r="W300" i="12"/>
  <c r="W291" i="12"/>
  <c r="W282" i="12"/>
  <c r="W273" i="12"/>
  <c r="W264" i="12"/>
  <c r="W255" i="12"/>
  <c r="W246" i="12"/>
  <c r="W237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342" i="12"/>
  <c r="W333" i="12"/>
  <c r="W324" i="12"/>
  <c r="W315" i="12"/>
  <c r="W306" i="12"/>
  <c r="W297" i="12"/>
  <c r="W288" i="12"/>
  <c r="W279" i="12"/>
  <c r="W270" i="12"/>
  <c r="W261" i="12"/>
  <c r="W252" i="12"/>
  <c r="W243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348" i="12"/>
  <c r="W339" i="12"/>
  <c r="W330" i="12"/>
  <c r="W321" i="12"/>
  <c r="W312" i="12"/>
  <c r="W303" i="12"/>
  <c r="W294" i="12"/>
  <c r="W285" i="12"/>
  <c r="W276" i="12"/>
  <c r="W267" i="12"/>
  <c r="W258" i="12"/>
  <c r="W249" i="12"/>
  <c r="W240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344" i="12"/>
  <c r="W335" i="12"/>
  <c r="W326" i="12"/>
  <c r="W317" i="12"/>
  <c r="W308" i="12"/>
  <c r="W299" i="12"/>
  <c r="W290" i="12"/>
  <c r="W281" i="12"/>
  <c r="W272" i="12"/>
  <c r="W263" i="12"/>
  <c r="W254" i="12"/>
  <c r="W245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343" i="12"/>
  <c r="W334" i="12"/>
  <c r="W325" i="12"/>
  <c r="W316" i="12"/>
  <c r="W307" i="12"/>
  <c r="W298" i="12"/>
  <c r="W289" i="12"/>
  <c r="W280" i="12"/>
  <c r="W271" i="12"/>
  <c r="W262" i="12"/>
  <c r="W253" i="12"/>
  <c r="W244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341" i="12"/>
  <c r="W332" i="12"/>
  <c r="W323" i="12"/>
  <c r="W314" i="12"/>
  <c r="W305" i="12"/>
  <c r="W296" i="12"/>
  <c r="W287" i="12"/>
  <c r="W278" i="12"/>
  <c r="W269" i="12"/>
  <c r="W260" i="12"/>
  <c r="W251" i="12"/>
  <c r="W242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340" i="12"/>
  <c r="W331" i="12"/>
  <c r="W322" i="12"/>
  <c r="W313" i="12"/>
  <c r="W304" i="12"/>
  <c r="W295" i="12"/>
  <c r="W286" i="12"/>
  <c r="W277" i="12"/>
  <c r="W268" i="12"/>
  <c r="W259" i="12"/>
  <c r="W250" i="12"/>
  <c r="W241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347" i="12"/>
  <c r="W338" i="12"/>
  <c r="W329" i="12"/>
  <c r="W320" i="12"/>
  <c r="W311" i="12"/>
  <c r="W302" i="12"/>
  <c r="W293" i="12"/>
  <c r="W284" i="12"/>
  <c r="W275" i="12"/>
  <c r="W266" i="12"/>
  <c r="W257" i="12"/>
  <c r="W248" i="12"/>
  <c r="W239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346" i="12"/>
  <c r="W337" i="12"/>
  <c r="W328" i="12"/>
  <c r="W319" i="12"/>
  <c r="W310" i="12"/>
  <c r="W301" i="12"/>
  <c r="W292" i="12"/>
  <c r="W283" i="12"/>
  <c r="W274" i="12"/>
  <c r="W265" i="12"/>
  <c r="W256" i="12"/>
  <c r="W247" i="12"/>
  <c r="W238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239" i="12"/>
  <c r="V248" i="12"/>
  <c r="V257" i="12"/>
  <c r="V266" i="12"/>
  <c r="V275" i="12"/>
  <c r="V284" i="12"/>
  <c r="V293" i="12"/>
  <c r="V302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240" i="12"/>
  <c r="V253" i="12"/>
  <c r="V267" i="12"/>
  <c r="V280" i="12"/>
  <c r="V294" i="12"/>
  <c r="V307" i="12"/>
  <c r="V317" i="12"/>
  <c r="V326" i="12"/>
  <c r="V335" i="12"/>
  <c r="V344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247" i="12"/>
  <c r="V268" i="12"/>
  <c r="V288" i="12"/>
  <c r="V309" i="12"/>
  <c r="V322" i="12"/>
  <c r="V336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237" i="12"/>
  <c r="V256" i="12"/>
  <c r="V277" i="12"/>
  <c r="V297" i="12"/>
  <c r="V315" i="12"/>
  <c r="V328" i="12"/>
  <c r="V342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238" i="12"/>
  <c r="V300" i="12"/>
  <c r="V343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286" i="12"/>
  <c r="V334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252" i="12"/>
  <c r="V31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244" i="12"/>
  <c r="V258" i="12"/>
  <c r="V271" i="12"/>
  <c r="V285" i="12"/>
  <c r="V298" i="12"/>
  <c r="V311" i="12"/>
  <c r="V320" i="12"/>
  <c r="V329" i="12"/>
  <c r="V338" i="12"/>
  <c r="V347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255" i="12"/>
  <c r="V274" i="12"/>
  <c r="V295" i="12"/>
  <c r="V313" i="12"/>
  <c r="V327" i="12"/>
  <c r="V340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243" i="12"/>
  <c r="V264" i="12"/>
  <c r="V283" i="12"/>
  <c r="V304" i="12"/>
  <c r="V319" i="12"/>
  <c r="V333" i="12"/>
  <c r="V346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259" i="12"/>
  <c r="V316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246" i="12"/>
  <c r="V306" i="12"/>
  <c r="V348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273" i="12"/>
  <c r="V325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L115" i="12"/>
  <c r="AN117" i="1"/>
  <c r="D119" i="11"/>
  <c r="E115" i="12"/>
  <c r="D115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<sst xmlns="http://schemas.openxmlformats.org/spreadsheetml/2006/main" count="7316" uniqueCount="1691">
  <si>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</si>
  <si>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</si>
  <si>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</si>
  <si>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</si>
  <si>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</si>
  <si>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</si>
  <si>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</si>
  <si>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</si>
  <si>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</si>
  <si>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</si>
  <si>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</si>
  <si>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</si>
  <si>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</si>
  <si>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</si>
  <si>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</si>
  <si>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</si>
  <si>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</si>
  <si>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</si>
  <si>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</si>
  <si>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</si>
  <si>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</si>
  <si>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</si>
  <si>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</si>
  <si>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</si>
  <si>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</si>
  <si>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</si>
  <si>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</si>
  <si>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</si>
  <si>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</si>
  <si>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</si>
  <si>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</si>
  <si>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</si>
  <si>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</si>
  <si>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</si>
  <si>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</si>
  <si>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</si>
  <si>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</si>
  <si>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</si>
  <si>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</si>
  <si>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</si>
  <si>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</si>
  <si>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</si>
  <si>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</si>
  <si>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</si>
  <si>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</si>
  <si>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</si>
  <si>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</si>
  <si>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</si>
  <si>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</si>
  <si>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</si>
  <si>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</si>
  <si>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</si>
  <si>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</si>
  <si>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</si>
  <si>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</si>
  <si>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</si>
  <si>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</si>
  <si>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</si>
  <si>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</si>
  <si>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</si>
  <si>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</si>
  <si>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</si>
  <si>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</si>
  <si>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</si>
  <si>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</si>
  <si>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</si>
  <si>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</si>
  <si>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</si>
  <si>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</si>
  <si>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</si>
  <si>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</si>
  <si>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</si>
  <si>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</si>
  <si>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</si>
  <si>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</si>
  <si>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</si>
  <si>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</si>
  <si>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</si>
  <si>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</si>
  <si>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</si>
  <si>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</si>
  <si>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</si>
  <si>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</si>
  <si>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</si>
  <si>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</si>
  <si>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</si>
  <si>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</si>
  <si>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</si>
  <si>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</si>
  <si>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</si>
  <si>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</si>
  <si>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</si>
  <si>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</si>
  <si>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</si>
  <si>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</si>
  <si>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</si>
  <si>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</si>
  <si>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</si>
  <si>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</si>
  <si>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</si>
  <si>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</si>
  <si>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</si>
  <si>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</si>
  <si>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</si>
  <si>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</si>
  <si>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</si>
  <si>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</si>
  <si>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</si>
  <si>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</si>
  <si>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</si>
  <si>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</si>
  <si>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</si>
  <si>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</si>
  <si>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</si>
  <si>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</si>
  <si>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</si>
  <si>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</si>
  <si>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</si>
  <si>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</si>
  <si>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</si>
  <si>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</si>
  <si>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</si>
  <si>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</si>
  <si>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</si>
  <si>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</si>
  <si>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</si>
  <si>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</si>
  <si>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</si>
  <si>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</si>
  <si>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</si>
  <si>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</si>
  <si>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</si>
  <si>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</si>
  <si>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</si>
  <si>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</si>
  <si>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</si>
  <si>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</si>
  <si>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</si>
  <si>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</si>
  <si>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</si>
  <si>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</si>
  <si>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</si>
  <si>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</si>
  <si>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</si>
  <si>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</si>
  <si>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</si>
  <si>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</si>
  <si>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</si>
  <si>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</si>
  <si>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</si>
  <si>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</si>
  <si>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</si>
  <si>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</si>
  <si>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</si>
  <si>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</si>
  <si>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</si>
  <si>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</si>
  <si>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</si>
  <si>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</si>
  <si>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</si>
  <si>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</si>
  <si>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</si>
  <si>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</si>
  <si>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</si>
  <si>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</si>
  <si>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</si>
  <si>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</si>
  <si>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</si>
  <si>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</si>
  <si>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</si>
  <si>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</si>
  <si>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</si>
  <si>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</si>
  <si>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</si>
  <si>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</si>
  <si>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</si>
  <si>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</si>
  <si>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</si>
  <si>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</si>
  <si>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</si>
  <si>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</si>
  <si>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</si>
  <si>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</si>
  <si>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</si>
  <si>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</si>
  <si>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</si>
  <si>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</si>
  <si>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</si>
  <si>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</si>
  <si>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</si>
  <si>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</si>
  <si>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</si>
  <si>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</si>
  <si>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</si>
  <si>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</si>
  <si>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</si>
  <si>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</si>
  <si>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</si>
  <si>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</si>
  <si>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</si>
  <si>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</si>
  <si>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</si>
  <si>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</si>
  <si>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</si>
  <si>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</si>
  <si>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</si>
  <si>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</si>
  <si>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</si>
  <si>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</si>
  <si>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</si>
  <si>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</si>
  <si>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</si>
  <si>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</si>
  <si>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</si>
  <si>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</si>
  <si>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</si>
  <si>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</si>
  <si>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</si>
  <si>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</si>
  <si>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</si>
  <si>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</si>
  <si>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</si>
  <si>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</si>
  <si>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</si>
  <si>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</si>
  <si>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</si>
  <si>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</si>
  <si>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</si>
  <si>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</si>
  <si>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</si>
  <si>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</si>
  <si>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</si>
  <si>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</si>
  <si>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</si>
  <si>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</si>
  <si>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</si>
  <si>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</si>
  <si>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</si>
  <si>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</si>
  <si>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</si>
  <si>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</si>
  <si>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</si>
  <si>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</si>
  <si>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</si>
  <si>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</si>
  <si>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</si>
  <si>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</si>
  <si>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</si>
  <si>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</si>
  <si>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</si>
  <si>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</si>
  <si>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</si>
  <si>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</si>
  <si>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</si>
  <si>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</si>
  <si>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</si>
  <si>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</si>
  <si>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</si>
  <si>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</si>
  <si>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</si>
  <si>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</si>
  <si>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</si>
  <si>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</si>
  <si>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</si>
  <si>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</si>
  <si>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</si>
  <si>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</si>
  <si>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</si>
  <si>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</si>
  <si>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</si>
  <si>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</si>
  <si>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</si>
  <si>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</si>
  <si>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</si>
  <si>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</si>
  <si>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</si>
  <si>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</si>
  <si>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</si>
  <si>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</si>
  <si>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</si>
  <si>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</si>
  <si>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</si>
  <si>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</si>
  <si>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</si>
  <si>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</si>
  <si>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</si>
  <si>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</si>
  <si>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</si>
  <si>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</si>
  <si>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</si>
  <si>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</si>
  <si>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</si>
  <si>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</si>
  <si>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</si>
  <si>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</si>
  <si>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</si>
  <si>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</si>
  <si>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</si>
  <si>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</si>
  <si>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</si>
  <si>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</si>
  <si>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</si>
  <si>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</si>
  <si>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</si>
  <si>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</si>
  <si>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</si>
  <si>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</si>
  <si>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</si>
  <si>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</si>
  <si>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</si>
  <si>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</si>
  <si>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</si>
  <si>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</si>
  <si>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</si>
  <si>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</si>
  <si>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</si>
  <si>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</si>
  <si>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</si>
  <si>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</si>
  <si>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</si>
  <si>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</si>
  <si>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</si>
  <si>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</si>
  <si>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</si>
  <si>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</si>
  <si>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</si>
  <si>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</si>
  <si>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</si>
  <si>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</si>
  <si>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</si>
  <si>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</si>
  <si>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</si>
  <si>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</si>
  <si>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</si>
  <si>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</si>
  <si>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</si>
  <si>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</si>
  <si>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</si>
  <si>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</si>
  <si>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</si>
  <si>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</si>
  <si>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</si>
  <si>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</si>
  <si>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</si>
  <si>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</si>
  <si>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</si>
  <si>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</si>
  <si>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</si>
  <si>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</si>
  <si>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</si>
  <si>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</si>
  <si>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</si>
  <si>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</si>
  <si>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</si>
  <si>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</si>
  <si>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</si>
  <si>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</si>
  <si>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</si>
  <si>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</si>
  <si>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</si>
  <si>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</si>
  <si>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</si>
  <si>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</si>
  <si>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</si>
  <si>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</si>
  <si>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</si>
  <si>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</si>
  <si>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</si>
  <si>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</si>
  <si>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</si>
  <si>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</si>
  <si>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</si>
  <si>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</si>
  <si>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</si>
  <si>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</si>
  <si>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</si>
  <si>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</si>
  <si>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</si>
  <si>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</si>
  <si>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</si>
  <si>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</si>
  <si>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</si>
  <si>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</si>
  <si>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</si>
  <si>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</si>
  <si>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</si>
  <si>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</si>
  <si>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</si>
  <si>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</si>
  <si>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</si>
  <si>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</si>
  <si>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</si>
  <si>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</si>
  <si>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</si>
  <si>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</si>
  <si>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</si>
  <si>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</si>
  <si>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</si>
  <si>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</si>
  <si>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</si>
  <si>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</si>
  <si>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</si>
  <si>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</si>
  <si>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</si>
  <si>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</si>
  <si>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</si>
  <si>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</si>
  <si>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</si>
  <si>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</si>
  <si>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</si>
  <si>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</si>
  <si>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</si>
  <si>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</si>
  <si>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</si>
  <si>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</si>
  <si>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</si>
  <si>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</si>
  <si>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</si>
  <si>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</si>
  <si>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</si>
  <si>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</si>
  <si>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</si>
  <si>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</si>
  <si>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</si>
  <si>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</si>
  <si>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</si>
  <si>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</si>
  <si>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</si>
  <si>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</si>
  <si>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</si>
  <si>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</si>
  <si>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</si>
  <si>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</si>
  <si>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</si>
  <si>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</si>
  <si>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</si>
  <si>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</si>
  <si>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</si>
  <si>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</si>
  <si>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</si>
  <si>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</si>
  <si>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</si>
  <si>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</si>
  <si>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</si>
  <si>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</si>
  <si>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</si>
  <si>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</si>
  <si>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</si>
  <si>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</si>
  <si>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</si>
  <si>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</si>
  <si>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</si>
  <si>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</si>
  <si>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</si>
  <si>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</si>
  <si>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</si>
  <si>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</si>
  <si>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</si>
  <si>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</si>
  <si>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</si>
  <si>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</si>
  <si>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</si>
  <si>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</si>
  <si>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</si>
  <si>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</si>
  <si>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</si>
  <si>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</si>
  <si>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</si>
  <si>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</si>
  <si>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</si>
  <si>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</si>
  <si>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</si>
  <si>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</si>
  <si>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</si>
  <si>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</si>
  <si>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</si>
  <si>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</si>
  <si>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</si>
  <si>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</si>
  <si>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</si>
  <si>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</si>
  <si>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</si>
  <si>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</si>
  <si>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</si>
  <si>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</si>
  <si>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</si>
  <si>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</si>
  <si>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</si>
  <si>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</si>
  <si>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</si>
  <si>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</si>
  <si>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</si>
  <si>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</si>
  <si>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</si>
  <si>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</si>
  <si>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</si>
  <si>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</si>
  <si>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</si>
  <si>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</si>
  <si>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</si>
  <si>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</si>
  <si>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</si>
  <si>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</si>
  <si>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</si>
  <si>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</si>
  <si>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</si>
  <si>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</si>
  <si>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</si>
  <si>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</si>
  <si>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</si>
  <si>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</si>
  <si>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</si>
  <si>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</si>
  <si>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</si>
  <si>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</si>
  <si>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</si>
  <si>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</si>
  <si>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</si>
  <si>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</si>
  <si>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</si>
  <si>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</si>
  <si>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</si>
  <si>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</si>
  <si>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</si>
  <si>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</si>
  <si>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</si>
  <si>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</si>
  <si>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</si>
  <si>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</si>
  <si>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</si>
  <si>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</si>
  <si>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</si>
  <si>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</si>
  <si>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</si>
  <si>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</si>
  <si>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</si>
  <si>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</si>
  <si>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</si>
  <si>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</si>
  <si>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</si>
  <si>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</si>
  <si>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</si>
  <si>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</si>
  <si>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</si>
  <si>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</si>
  <si>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</si>
  <si>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</si>
  <si>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</si>
  <si>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</si>
  <si>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</si>
  <si>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</si>
  <si>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</si>
  <si>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</si>
  <si>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</si>
  <si>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</si>
  <si>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</si>
  <si>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</si>
  <si>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</si>
  <si>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</si>
  <si>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</si>
  <si>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</si>
  <si>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</si>
  <si>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</si>
  <si>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</si>
  <si>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</si>
  <si>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</si>
  <si>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</si>
  <si>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</si>
  <si>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</si>
  <si>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</si>
  <si>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</si>
  <si>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</si>
  <si>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</si>
  <si>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</si>
  <si>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</si>
  <si>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</si>
  <si>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</si>
  <si>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</si>
  <si>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</si>
  <si>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</si>
  <si>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</si>
  <si>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</si>
  <si>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</si>
  <si>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</si>
  <si>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</si>
  <si>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</si>
  <si>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</si>
  <si>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</si>
  <si>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</si>
  <si>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</si>
  <si>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</si>
  <si>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</si>
  <si>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</si>
  <si>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</si>
  <si>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</si>
  <si>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</si>
  <si>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</si>
  <si>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</si>
  <si>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</si>
  <si>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</si>
  <si>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</si>
  <si>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</si>
  <si>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</si>
  <si>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</si>
  <si>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</si>
  <si>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</si>
  <si>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</si>
  <si>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</si>
  <si>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</si>
  <si>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</si>
  <si>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</si>
  <si>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</si>
  <si>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</si>
  <si>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</si>
  <si>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</si>
  <si>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</si>
  <si>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</si>
  <si>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</si>
  <si>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</si>
  <si>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</si>
  <si>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</si>
  <si>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</si>
  <si>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</si>
  <si>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</si>
  <si>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</si>
  <si>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</si>
  <si>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</si>
  <si>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</si>
  <si>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</si>
  <si>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</si>
  <si>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</si>
  <si>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</si>
  <si>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</si>
  <si>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</si>
  <si>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</si>
  <si>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</si>
  <si>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</si>
  <si>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</si>
  <si>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</si>
  <si>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</si>
  <si>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</si>
  <si>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</si>
  <si>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</si>
  <si>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</si>
  <si>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</si>
  <si>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</si>
  <si>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</si>
  <si>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</si>
  <si>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</si>
  <si>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</si>
  <si>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</si>
  <si>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</si>
  <si>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</si>
  <si>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</si>
  <si>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</si>
  <si>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</si>
  <si>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</si>
  <si>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</si>
  <si>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</si>
  <si>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</si>
  <si>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</si>
  <si>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</si>
  <si>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</si>
  <si>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</si>
  <si>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</si>
  <si>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</si>
  <si>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</si>
  <si>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</si>
  <si>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</si>
  <si>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</si>
  <si>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</si>
  <si>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</si>
  <si>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</si>
  <si>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</si>
  <si>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</si>
  <si>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</si>
  <si>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</si>
  <si>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</si>
  <si>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</si>
  <si>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</si>
  <si>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</si>
  <si>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</si>
  <si>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</si>
  <si>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</si>
  <si>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</si>
  <si>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</si>
  <si>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</si>
  <si>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</si>
  <si>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</si>
  <si>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</si>
  <si>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</si>
  <si>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</si>
  <si>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</si>
  <si>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</si>
  <si>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</si>
  <si>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</si>
  <si>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</si>
  <si>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</si>
  <si>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</si>
  <si>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</si>
  <si>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</si>
  <si>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</si>
  <si>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</si>
  <si>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</si>
  <si>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</si>
  <si>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</si>
  <si>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</si>
  <si>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</si>
  <si>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</si>
  <si>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</si>
  <si>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</si>
  <si>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</si>
  <si>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</si>
  <si>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</si>
  <si>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</si>
  <si>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</si>
  <si>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</si>
  <si>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</si>
  <si>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</si>
  <si>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</si>
  <si>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</si>
  <si>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</si>
  <si>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</si>
  <si>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</si>
  <si>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</si>
  <si>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</si>
  <si>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</si>
  <si>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</si>
  <si>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</si>
  <si>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</si>
  <si>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</si>
  <si>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</si>
  <si>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</si>
  <si>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</si>
  <si>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</si>
  <si>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</si>
  <si>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</si>
  <si>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</si>
  <si>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</si>
  <si>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</si>
  <si>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</si>
  <si>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</si>
  <si>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</si>
  <si>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</si>
  <si>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</si>
  <si>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</si>
  <si>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</si>
  <si>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</si>
  <si>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</si>
  <si>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</si>
  <si>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</si>
  <si>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</si>
  <si>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</si>
  <si>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</si>
  <si>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</si>
  <si>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</si>
  <si>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</si>
  <si>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</si>
  <si>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</si>
  <si>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</si>
  <si>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</si>
  <si>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</si>
  <si>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</si>
  <si>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</si>
  <si>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</si>
  <si>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</si>
  <si>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</si>
  <si>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</si>
  <si>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</si>
  <si>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</si>
  <si>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</si>
  <si>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</si>
  <si>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</si>
  <si>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</si>
  <si>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</si>
  <si>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</si>
  <si>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</si>
  <si>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</si>
  <si>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</si>
  <si>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</si>
  <si>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</si>
  <si>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</si>
  <si>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</si>
  <si>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</si>
  <si>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</si>
  <si>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</si>
  <si>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</si>
  <si>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</si>
  <si>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</si>
  <si>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</si>
  <si>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</si>
  <si>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</si>
  <si>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</si>
  <si>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</si>
  <si>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</si>
  <si>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</si>
  <si>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</si>
  <si>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</si>
  <si>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</si>
  <si>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</si>
  <si>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</si>
  <si>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</si>
  <si>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</si>
  <si>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</si>
  <si>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</si>
  <si>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</si>
  <si>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</si>
  <si>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</si>
  <si>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</si>
  <si>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</si>
  <si>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</si>
  <si>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</si>
  <si>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</si>
  <si>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</si>
  <si>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</si>
  <si>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</si>
  <si>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</si>
  <si>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</si>
  <si>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</si>
  <si>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</si>
  <si>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</si>
  <si>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</si>
  <si>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</si>
  <si>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</si>
  <si>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</si>
  <si>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</si>
  <si>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</si>
  <si>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</si>
  <si>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</si>
  <si>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</si>
  <si>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</si>
  <si>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</si>
  <si>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</si>
  <si>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</si>
  <si>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</si>
  <si>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</si>
  <si>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</si>
  <si>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</si>
  <si>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</si>
  <si>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</si>
  <si>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</si>
  <si>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</si>
  <si>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</si>
  <si>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</si>
  <si>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</si>
  <si>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</si>
  <si>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</si>
  <si>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</si>
  <si>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</si>
  <si>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</si>
  <si>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</si>
  <si>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</si>
  <si>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</si>
  <si>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</si>
  <si>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</si>
  <si>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</si>
  <si>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</si>
  <si>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</si>
  <si>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</si>
  <si>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</si>
  <si>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</si>
  <si>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</si>
  <si>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</si>
  <si>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</si>
  <si>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</si>
  <si>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</si>
  <si>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</si>
  <si>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</si>
  <si>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</si>
  <si>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</si>
  <si>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</si>
  <si>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</si>
  <si>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</si>
  <si>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</si>
  <si>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</si>
  <si>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</si>
  <si>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</si>
  <si>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</si>
  <si>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</si>
  <si>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</si>
  <si>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</si>
  <si>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</si>
  <si>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</si>
  <si>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</si>
  <si>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</si>
  <si>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</si>
  <si>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</si>
  <si>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</si>
  <si>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</si>
  <si>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</si>
  <si>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</si>
  <si>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</si>
  <si>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</si>
  <si>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</si>
  <si>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</si>
  <si>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</si>
  <si>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</si>
  <si>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</si>
  <si>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</si>
  <si>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</si>
  <si>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</si>
  <si>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</si>
  <si>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</si>
  <si>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</si>
  <si>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</si>
  <si>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</si>
  <si>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</si>
  <si>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</si>
  <si>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</si>
  <si>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</si>
  <si>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</si>
  <si>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</si>
  <si>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</si>
  <si>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</si>
  <si>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</si>
  <si>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</si>
  <si>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</si>
  <si>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</si>
  <si>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</si>
  <si>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</si>
  <si>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</si>
  <si>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</si>
  <si>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</si>
  <si>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</si>
  <si>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</si>
  <si>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</si>
  <si>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</si>
  <si>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</si>
  <si>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</si>
  <si>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</si>
  <si>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</si>
  <si>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</si>
  <si>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</si>
  <si>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</si>
  <si>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</si>
  <si>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</si>
  <si>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</si>
  <si>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</si>
  <si>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</si>
  <si>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</si>
  <si>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</si>
  <si>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</si>
  <si>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</si>
  <si>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</si>
  <si>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</si>
  <si>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</si>
  <si>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</si>
  <si>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</si>
  <si>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</si>
  <si>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</si>
  <si>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</si>
  <si>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</si>
  <si>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</si>
  <si>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</si>
  <si>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</si>
  <si>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</si>
  <si>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</si>
  <si>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</si>
  <si>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</si>
  <si>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</si>
  <si>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</si>
  <si>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</si>
  <si>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</si>
  <si>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</si>
  <si>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</si>
  <si>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</si>
  <si>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</si>
  <si>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</si>
  <si>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</si>
  <si>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</si>
  <si>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</si>
  <si>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</si>
  <si>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</si>
  <si>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</si>
  <si>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</si>
  <si>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</si>
  <si>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</si>
  <si>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</si>
  <si>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</si>
  <si>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</si>
  <si>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</si>
  <si>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</si>
  <si>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</si>
  <si>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</si>
  <si>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</si>
  <si>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</si>
  <si>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</si>
  <si>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</si>
  <si>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</si>
  <si>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</si>
  <si>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</si>
  <si>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</si>
  <si>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</si>
  <si>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</si>
  <si>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</si>
  <si>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</si>
  <si>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</si>
  <si>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</si>
  <si>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</si>
  <si>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</si>
  <si>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</si>
  <si>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</si>
  <si>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</si>
  <si>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</si>
  <si>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</si>
  <si>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</si>
  <si>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</si>
  <si>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</si>
  <si>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</si>
  <si>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</si>
  <si>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</si>
  <si>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</si>
  <si>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</si>
  <si>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</si>
  <si>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</si>
  <si>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</si>
  <si>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</si>
  <si>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</si>
  <si>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</si>
  <si>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</si>
  <si>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</si>
  <si>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</si>
  <si>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</si>
  <si>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</si>
  <si>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</si>
  <si>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</si>
  <si>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</si>
  <si>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</si>
  <si>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</si>
  <si>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</si>
  <si>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</si>
  <si>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</si>
  <si>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</si>
  <si>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</si>
  <si>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</si>
  <si>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</si>
  <si>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</si>
  <si>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</si>
  <si>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</si>
  <si>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</si>
  <si>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</si>
  <si>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</si>
  <si>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</si>
  <si>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</si>
  <si>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</si>
  <si>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</si>
  <si>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</si>
  <si>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</si>
  <si>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</si>
  <si>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</si>
  <si>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</si>
  <si>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</si>
  <si>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</si>
  <si>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</si>
  <si>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</si>
  <si>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</si>
  <si>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</si>
  <si>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</si>
  <si>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</si>
  <si>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</si>
  <si>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</si>
  <si>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</si>
  <si>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</si>
  <si>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</si>
  <si>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</si>
  <si>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</si>
  <si>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</si>
  <si>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</si>
  <si>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</si>
  <si>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</si>
  <si>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</si>
  <si>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</si>
  <si>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</si>
  <si>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</si>
  <si>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</si>
  <si>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</si>
  <si>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</si>
  <si>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</si>
  <si>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</si>
  <si>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</si>
  <si>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</si>
  <si>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</si>
  <si>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</si>
  <si>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</si>
  <si>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</si>
  <si>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</si>
  <si>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</si>
  <si>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</si>
  <si>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</si>
  <si>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</si>
  <si>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</si>
  <si>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</si>
  <si>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</si>
  <si>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</si>
  <si>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</si>
  <si>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</si>
  <si>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</si>
  <si>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</si>
  <si>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</si>
  <si>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</si>
  <si>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</si>
  <si>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</si>
  <si>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</si>
  <si>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</si>
  <si>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</si>
  <si>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</si>
  <si>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</si>
  <si>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</si>
  <si>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</si>
  <si>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</si>
  <si>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</si>
  <si>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</si>
  <si>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</si>
  <si>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</si>
  <si>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</si>
  <si>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</si>
  <si>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</si>
  <si>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</si>
  <si>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</si>
  <si>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</si>
  <si>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</si>
  <si>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</si>
  <si>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</si>
  <si>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</si>
  <si>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</si>
  <si>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</si>
  <si>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</si>
  <si>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</si>
  <si>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</si>
  <si>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</si>
  <si>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</si>
  <si>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</si>
  <si>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</si>
  <si>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</si>
  <si>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</si>
  <si>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</si>
  <si>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</si>
  <si>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</si>
  <si>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</si>
  <si>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</si>
  <si>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</si>
  <si>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</si>
  <si>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</si>
  <si>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</si>
  <si>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</si>
  <si>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</si>
  <si>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</si>
  <si>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</si>
  <si>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</si>
  <si>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</si>
  <si>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</si>
  <si>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</si>
  <si>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</si>
  <si>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</si>
  <si>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</si>
  <si>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</si>
  <si>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</si>
  <si>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</si>
  <si>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</si>
  <si>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</si>
  <si>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</si>
  <si>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</si>
  <si>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</si>
  <si>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</si>
  <si>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</si>
  <si>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</si>
  <si>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</si>
  <si>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</si>
  <si>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</si>
  <si>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</si>
  <si>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</si>
  <si>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</si>
  <si>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</si>
  <si>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</si>
  <si>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</si>
  <si>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</si>
  <si>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</si>
  <si>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</si>
  <si>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</si>
  <si>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</si>
  <si>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</si>
  <si>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</si>
  <si>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</si>
  <si>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</si>
  <si>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</si>
  <si>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</si>
  <si>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</si>
  <si>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</si>
  <si>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</si>
  <si>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</si>
  <si>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</si>
  <si>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</si>
  <si>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</si>
  <si>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</si>
  <si>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</si>
  <si>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</si>
  <si>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</si>
  <si>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</si>
  <si>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</si>
  <si>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</si>
  <si>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</si>
  <si>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</si>
  <si>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</si>
  <si>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</si>
  <si>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</si>
  <si>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</si>
  <si>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</si>
  <si>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</si>
  <si>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</si>
  <si>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</si>
  <si>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</si>
  <si>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</si>
  <si>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</si>
  <si>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</si>
  <si>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</si>
  <si>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</si>
  <si>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</si>
  <si>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</si>
  <si>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</si>
  <si>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</si>
  <si>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</si>
  <si>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</si>
  <si>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</si>
  <si>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</si>
  <si>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</si>
  <si>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</si>
  <si>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</si>
  <si>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</si>
  <si>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</si>
  <si>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</si>
  <si>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</si>
  <si>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</si>
  <si>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</si>
  <si>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</si>
  <si>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</si>
  <si>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</si>
  <si>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</si>
  <si>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</si>
  <si>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</si>
  <si>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</si>
  <si>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</si>
  <si>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</si>
  <si>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</si>
  <si>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</si>
  <si>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</si>
  <si>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</si>
  <si>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</si>
  <si>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</si>
  <si>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</si>
  <si>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</si>
  <si>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</si>
  <si>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</si>
  <si>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</si>
  <si>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</si>
  <si>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</si>
  <si>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</si>
  <si>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</si>
  <si>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</si>
  <si>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</si>
  <si>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</si>
  <si>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</si>
  <si>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</si>
  <si>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</si>
  <si>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</si>
  <si>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</si>
  <si>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</si>
  <si>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</si>
  <si>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</si>
  <si>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</si>
  <si>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</si>
  <si>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</si>
  <si>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</si>
  <si>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</si>
  <si>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</si>
  <si>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</si>
  <si>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</si>
  <si>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</si>
  <si>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</si>
  <si>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</si>
  <si>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</si>
  <si>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</si>
  <si>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</si>
  <si>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</si>
  <si>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</si>
  <si>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</si>
  <si>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</si>
  <si>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</si>
  <si>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</si>
  <si>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</si>
  <si>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</si>
  <si>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</si>
  <si>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</si>
  <si>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</si>
  <si>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</si>
  <si>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</si>
  <si>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</si>
  <si>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</si>
  <si>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</si>
  <si>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</si>
  <si>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</si>
  <si>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</si>
  <si>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</si>
  <si>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</si>
  <si>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</si>
  <si>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</si>
  <si>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</si>
  <si>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</si>
  <si>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</si>
  <si>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</si>
  <si>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</si>
  <si>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</si>
  <si>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</si>
  <si>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</si>
  <si>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</si>
  <si>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</si>
  <si>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</si>
  <si>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</si>
  <si>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</si>
  <si>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</si>
  <si>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</si>
  <si>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</si>
  <si>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</si>
  <si>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</si>
  <si>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</si>
  <si>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</si>
  <si>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</si>
  <si>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</si>
  <si>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</si>
  <si>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</si>
  <si>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</si>
  <si>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</si>
  <si>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</si>
  <si>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</si>
  <si>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</si>
  <si>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</si>
  <si>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</si>
  <si>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</si>
  <si>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</si>
  <si>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</si>
  <si>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</si>
  <si>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</si>
  <si>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</si>
  <si>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</si>
  <si>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</si>
  <si>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</si>
  <si>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</si>
  <si>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</si>
  <si>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</si>
  <si>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</si>
  <si>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</si>
  <si>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</si>
  <si>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</si>
  <si>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</si>
  <si>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</si>
  <si>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</si>
  <si>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</si>
  <si>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</si>
  <si>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</si>
  <si>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</si>
  <si>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</si>
  <si>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</si>
  <si>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</si>
  <si>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</si>
  <si>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</si>
  <si>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</si>
  <si>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</si>
  <si>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</si>
  <si>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</si>
  <si>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</si>
  <si>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</si>
  <si>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</si>
  <si>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</si>
  <si>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</si>
  <si>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</si>
  <si>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</si>
  <si>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</si>
  <si>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</si>
  <si>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</si>
  <si>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</si>
  <si>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</si>
  <si>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</si>
  <si>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</si>
  <si>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</si>
  <si>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</si>
  <si>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</si>
  <si>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</si>
  <si>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</si>
  <si>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</si>
  <si>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</si>
  <si>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</si>
  <si>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</si>
  <si>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</si>
  <si>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</si>
  <si>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</si>
  <si>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</si>
  <si>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</si>
  <si>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</si>
  <si>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</si>
  <si>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</si>
  <si>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</si>
  <si>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</si>
  <si>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</si>
  <si>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</si>
  <si>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</si>
  <si>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</si>
  <si>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</si>
  <si>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</si>
  <si>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</si>
  <si>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</si>
  <si>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</si>
  <si>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</si>
  <si>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</si>
  <si>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</si>
  <si>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</si>
  <si>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</si>
  <si>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</si>
  <si>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</si>
  <si>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</si>
  <si>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</si>
  <si>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</si>
  <si>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</si>
  <si>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</si>
  <si>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</si>
  <si>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</si>
  <si>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</si>
  <si>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</si>
  <si>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</si>
  <si>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</si>
  <si>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</si>
  <si>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</si>
  <si>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</si>
  <si>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</si>
  <si>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</si>
  <si>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</si>
  <si>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</si>
  <si>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</si>
  <si>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</si>
  <si>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</si>
  <si>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</si>
  <si>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</si>
  <si>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</si>
  <si>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</si>
  <si>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</si>
  <si>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</si>
  <si>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</si>
  <si>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</si>
  <si>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</si>
  <si>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</si>
  <si>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</si>
  <si>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</si>
  <si>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</si>
  <si>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</si>
  <si>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</si>
  <si>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</si>
  <si>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</si>
  <si>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</si>
  <si>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</si>
  <si>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</si>
  <si>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</si>
  <si>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</si>
  <si>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</si>
  <si>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</si>
  <si>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</si>
  <si>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</si>
  <si>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</si>
  <si>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</si>
  <si>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</si>
  <si>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</si>
  <si>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</si>
  <si>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</si>
  <si>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</si>
  <si>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</si>
  <si>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</si>
  <si>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</si>
  <si>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</si>
  <si>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</si>
  <si>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</si>
  <si>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</si>
  <si>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</si>
  <si>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</si>
  <si>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</si>
  <si>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</si>
  <si>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</si>
  <si>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</si>
  <si>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</si>
  <si>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</si>
  <si>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</si>
  <si>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</si>
  <si>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</si>
  <si>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</si>
  <si>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</si>
  <si>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</si>
  <si>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</si>
  <si>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</si>
  <si>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</si>
  <si>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</si>
  <si>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</si>
  <si>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</si>
  <si>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</si>
  <si>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</si>
  <si>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</si>
  <si>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</si>
  <si>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</si>
  <si>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</si>
  <si>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</si>
  <si>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</si>
  <si>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</si>
  <si>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</si>
  <si>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</si>
  <si>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</si>
  <si>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</si>
  <si>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</si>
  <si>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</si>
  <si>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</si>
  <si>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</si>
  <si>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</si>
  <si>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</si>
  <si>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</si>
  <si>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</si>
  <si>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</si>
  <si>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</si>
  <si>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</si>
  <si>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</si>
  <si>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</si>
  <si>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</si>
  <si>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</si>
  <si>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</si>
  <si>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</si>
  <si>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</si>
  <si>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</si>
  <si>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</si>
  <si>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</si>
  <si>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</si>
  <si>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</si>
  <si>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</si>
  <si>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</si>
  <si>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</si>
  <si>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</si>
  <si>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</si>
  <si>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</si>
  <si>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</si>
  <si>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</si>
  <si>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</si>
  <si>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</si>
  <si>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</si>
  <si>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</si>
  <si>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</si>
  <si>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</si>
  <si>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</si>
  <si>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</si>
  <si>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</si>
  <si>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</si>
  <si>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</si>
  <si>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</si>
  <si>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</si>
  <si>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</si>
  <si>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</si>
  <si>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</si>
  <si>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</si>
  <si>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</si>
  <si>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</si>
  <si>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</si>
  <si>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</si>
  <si>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</si>
  <si>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</si>
  <si>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</si>
  <si>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</si>
  <si>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</si>
  <si>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</si>
  <si>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</si>
  <si>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</si>
  <si>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</si>
  <si>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</si>
  <si>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</si>
  <si>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</si>
  <si>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</si>
  <si>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</si>
  <si>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</si>
  <si>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</si>
  <si>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</si>
  <si>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</si>
  <si>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</si>
  <si>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</si>
  <si>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</si>
  <si>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</si>
  <si>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</si>
  <si>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</si>
  <si>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</si>
  <si>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</si>
  <si>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</si>
  <si>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</si>
  <si>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</si>
  <si>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</si>
  <si>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</si>
  <si>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</si>
  <si>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</si>
  <si>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</si>
  <si>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</si>
  <si>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</si>
  <si>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</si>
  <si>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</si>
  <si>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</si>
  <si>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</si>
  <si>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</si>
  <si>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</si>
  <si>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</si>
  <si>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</si>
  <si>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</si>
  <si>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</si>
  <si>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</si>
  <si>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</si>
  <si>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</si>
  <si>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</si>
  <si>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</si>
  <si>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</si>
  <si>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</si>
  <si>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</si>
  <si>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</si>
  <si>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</si>
  <si>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</si>
  <si>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</si>
  <si>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</si>
  <si>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</si>
  <si>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</si>
  <si>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</si>
  <si>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</si>
  <si>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</si>
  <si>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</si>
  <si>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</si>
  <si>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</si>
  <si>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</si>
  <si>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</si>
  <si>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</si>
  <si>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</si>
  <si>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</si>
  <si>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</si>
  <si>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</si>
  <si>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</si>
  <si>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</si>
  <si>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</si>
  <si>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</si>
  <si>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</si>
  <si>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</si>
  <si>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</si>
  <si>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</si>
  <si>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</si>
  <si>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</si>
  <si>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</si>
  <si>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</si>
  <si>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</si>
  <si>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</si>
  <si>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</si>
  <si>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</si>
  <si>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</si>
  <si>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</si>
  <si>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</si>
  <si>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</si>
  <si>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</si>
  <si>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</si>
  <si>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</si>
  <si>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</si>
  <si>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</si>
  <si>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</si>
  <si>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</si>
  <si>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</si>
  <si>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Troca de trilho </t>
  </si>
  <si>
    <t xml:space="preserve">Anisio </t>
  </si>
  <si>
    <t>Substiuição da meia chave TSPN</t>
  </si>
  <si>
    <t>ZLI</t>
  </si>
  <si>
    <t>ZFH-ZLI</t>
  </si>
  <si>
    <t>ZFHZLI</t>
  </si>
  <si>
    <t>04;30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</si>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</sst>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98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2980" tableBorderDxfId="2979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978"/>
    <tableColumn id="8" xr3:uid="{69D5AC3B-4F64-4F8F-AD2A-0AD158918DDD}" name="CORRELATO" dataDxfId="297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s="213" t="s">
        <v>824</v>
      </c>
    </row>
    <row r="83" spans="1:1">
      <c r="A8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851</v>
      </c>
    </row>
    <row r="110" spans="1:1">
      <c r="A110" s="213" t="s">
        <v>751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s="213" t="s">
        <v>869</v>
      </c>
    </row>
    <row r="129" spans="1:1">
      <c r="A129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s="213" t="s">
        <v>920</v>
      </c>
    </row>
    <row r="180" spans="1:1">
      <c r="A180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  <row r="199" spans="1:1">
      <c r="A199" s="213" t="s">
        <v>940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941</v>
      </c>
      <c r="C1" s="23" t="s">
        <v>942</v>
      </c>
      <c r="E1" s="23" t="s">
        <v>943</v>
      </c>
      <c r="G1" s="23" t="s">
        <v>944</v>
      </c>
      <c r="H1" s="25"/>
      <c r="I1" s="23" t="s">
        <v>945</v>
      </c>
      <c r="J1" s="25"/>
      <c r="K1" s="23" t="s">
        <v>946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947</v>
      </c>
      <c r="C2" s="27" t="s">
        <v>948</v>
      </c>
      <c r="E2" s="27">
        <v>1</v>
      </c>
      <c r="G2" s="27" t="s">
        <v>949</v>
      </c>
      <c r="H2" s="25"/>
      <c r="I2" s="27" t="s">
        <v>950</v>
      </c>
      <c r="J2" s="25"/>
      <c r="K2" s="27" t="s">
        <v>951</v>
      </c>
      <c r="L2" s="25"/>
      <c r="M2" s="27" t="s">
        <v>952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953</v>
      </c>
      <c r="C3" s="27" t="s">
        <v>954</v>
      </c>
      <c r="E3" s="27">
        <v>2</v>
      </c>
      <c r="G3" s="27" t="s">
        <v>607</v>
      </c>
      <c r="H3" s="25"/>
      <c r="I3" s="27" t="s">
        <v>955</v>
      </c>
      <c r="J3" s="25"/>
      <c r="K3" s="27" t="s">
        <v>956</v>
      </c>
      <c r="L3" s="25"/>
      <c r="M3" s="27" t="s">
        <v>957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958</v>
      </c>
      <c r="C4" s="27" t="s">
        <v>942</v>
      </c>
      <c r="E4" s="25"/>
      <c r="H4" s="25"/>
      <c r="I4" s="27" t="s">
        <v>959</v>
      </c>
      <c r="J4" s="25"/>
      <c r="K4" s="27" t="s">
        <v>960</v>
      </c>
      <c r="L4" s="25"/>
      <c r="M4" s="27" t="s">
        <v>961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962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963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964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965</v>
      </c>
      <c r="B13" s="2" t="s">
        <v>966</v>
      </c>
      <c r="C13" s="2" t="s">
        <v>967</v>
      </c>
      <c r="D13" s="2" t="s">
        <v>968</v>
      </c>
      <c r="E13" s="2" t="s">
        <v>969</v>
      </c>
      <c r="F13" s="2" t="s">
        <v>970</v>
      </c>
      <c r="G13" s="2" t="s">
        <v>971</v>
      </c>
      <c r="H13" s="2" t="s">
        <v>972</v>
      </c>
      <c r="I13" s="2" t="s">
        <v>973</v>
      </c>
      <c r="J13" s="2" t="s">
        <v>974</v>
      </c>
      <c r="K13" s="2" t="s">
        <v>975</v>
      </c>
      <c r="L13" s="2" t="s">
        <v>976</v>
      </c>
      <c r="M13" s="2" t="s">
        <v>977</v>
      </c>
      <c r="N13" s="2" t="s">
        <v>978</v>
      </c>
      <c r="O13" s="2" t="s">
        <v>979</v>
      </c>
      <c r="P13" s="2" t="s">
        <v>980</v>
      </c>
      <c r="Q13" s="2" t="s">
        <v>981</v>
      </c>
      <c r="R13" s="2" t="s">
        <v>982</v>
      </c>
      <c r="S13" s="2" t="s">
        <v>983</v>
      </c>
      <c r="T13" s="2" t="s">
        <v>984</v>
      </c>
      <c r="U13" s="2" t="s">
        <v>985</v>
      </c>
      <c r="V13" s="30" t="s">
        <v>986</v>
      </c>
      <c r="W13" s="30" t="s">
        <v>987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988</v>
      </c>
      <c r="B14" s="32" t="s">
        <v>989</v>
      </c>
      <c r="C14" s="32" t="s">
        <v>990</v>
      </c>
      <c r="D14" s="32" t="s">
        <v>991</v>
      </c>
      <c r="E14" s="32" t="s">
        <v>991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980</v>
      </c>
      <c r="Q14" s="32" t="s">
        <v>998</v>
      </c>
      <c r="R14" s="32" t="s">
        <v>999</v>
      </c>
      <c r="S14" s="32" t="s">
        <v>991</v>
      </c>
      <c r="T14" s="32" t="s">
        <v>991</v>
      </c>
      <c r="U14" s="32" t="s">
        <v>985</v>
      </c>
      <c r="V14" s="33" t="s">
        <v>986</v>
      </c>
      <c r="W14" s="33" t="s">
        <v>987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971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991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980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985</v>
      </c>
      <c r="AN29" s="33" t="s">
        <v>986</v>
      </c>
      <c r="AO29" s="33" t="s">
        <v>987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topLeftCell="BK1" activePane="topRight" state="frozen"/>
      <selection pane="topRight" activeCell="BO178" sqref="BO178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6" t="s">
        <v>1123</v>
      </c>
      <c r="AJ1" s="337"/>
      <c r="AK1" s="337"/>
      <c r="AL1" s="337"/>
      <c r="AM1" s="337"/>
      <c r="AN1" s="337"/>
      <c r="AO1" s="337"/>
      <c r="AP1" s="337"/>
      <c r="AQ1" s="337"/>
      <c r="AR1" s="338"/>
      <c r="AS1" s="338"/>
      <c r="AT1" s="338"/>
      <c r="AU1" s="338"/>
      <c r="AV1" s="338"/>
      <c r="AW1" s="338"/>
      <c r="AX1" s="337"/>
      <c r="AY1" s="337"/>
      <c r="AZ1" s="337"/>
      <c r="BA1" s="337"/>
      <c r="BB1" s="337"/>
      <c r="BC1" s="337"/>
      <c r="BD1" s="337"/>
      <c r="BE1" s="337"/>
      <c r="BF1" s="339"/>
      <c r="BG1" s="3"/>
      <c r="BH1" s="340" t="s">
        <v>1124</v>
      </c>
      <c r="BI1" s="341"/>
      <c r="BJ1" s="342"/>
      <c r="BK1" s="343"/>
      <c r="BL1" s="49"/>
      <c r="BM1" s="333" t="s">
        <v>1125</v>
      </c>
      <c r="BN1" s="334"/>
      <c r="BO1" s="334"/>
      <c r="BP1" s="334"/>
      <c r="BQ1" s="334"/>
      <c r="BR1" s="334"/>
      <c r="BS1" s="335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36" t="s">
        <v>1126</v>
      </c>
      <c r="AJ2" s="337"/>
      <c r="AK2" s="337"/>
      <c r="AL2" s="337"/>
      <c r="AM2" s="337"/>
      <c r="AN2" s="337"/>
      <c r="AO2" s="337"/>
      <c r="AP2" s="337"/>
      <c r="AQ2" s="339"/>
      <c r="AR2" s="239"/>
      <c r="AS2" s="351" t="s">
        <v>1129</v>
      </c>
      <c r="AT2" s="338"/>
      <c r="AU2" s="338"/>
      <c r="AV2" s="338"/>
      <c r="AW2" s="338"/>
      <c r="AX2" s="337"/>
      <c r="AY2" s="339"/>
      <c r="AZ2" s="4"/>
      <c r="BA2" s="330" t="s">
        <v>1130</v>
      </c>
      <c r="BB2" s="332"/>
      <c r="BC2" s="336" t="s">
        <v>1127</v>
      </c>
      <c r="BD2" s="337"/>
      <c r="BE2" s="337"/>
      <c r="BF2" s="339"/>
      <c r="BG2" s="3"/>
      <c r="BH2" s="344"/>
      <c r="BI2" s="345"/>
      <c r="BJ2" s="346"/>
      <c r="BK2" s="347"/>
      <c r="BL2" s="49"/>
      <c r="BM2" s="348"/>
      <c r="BN2" s="349"/>
      <c r="BO2" s="349"/>
      <c r="BP2" s="349"/>
      <c r="BQ2" s="349"/>
      <c r="BR2" s="349"/>
      <c r="BS2" s="350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30" t="s">
        <v>1131</v>
      </c>
      <c r="AJ3" s="332"/>
      <c r="AK3" s="330" t="s">
        <v>1132</v>
      </c>
      <c r="AL3" s="331"/>
      <c r="AM3" s="331"/>
      <c r="AN3" s="331"/>
      <c r="AO3" s="331"/>
      <c r="AP3" s="331"/>
      <c r="AQ3" s="332"/>
      <c r="AR3" s="240"/>
      <c r="AS3" s="354" t="s">
        <v>1138</v>
      </c>
      <c r="AT3" s="355"/>
      <c r="AU3" s="354" t="s">
        <v>1139</v>
      </c>
      <c r="AV3" s="355"/>
      <c r="AW3" s="354" t="s">
        <v>1140</v>
      </c>
      <c r="AX3" s="356"/>
      <c r="AY3" s="63" t="s">
        <v>1141</v>
      </c>
      <c r="AZ3" s="63"/>
      <c r="BA3" s="352"/>
      <c r="BB3" s="353"/>
      <c r="BC3" s="330" t="s">
        <v>1134</v>
      </c>
      <c r="BD3" s="331"/>
      <c r="BE3" s="331"/>
      <c r="BF3" s="332"/>
      <c r="BG3" s="62"/>
      <c r="BH3" s="344"/>
      <c r="BI3" s="345"/>
      <c r="BJ3" s="346"/>
      <c r="BK3" s="347"/>
      <c r="BL3" s="49"/>
      <c r="BM3" s="333" t="s">
        <v>1142</v>
      </c>
      <c r="BN3" s="334"/>
      <c r="BO3" s="334"/>
      <c r="BP3" s="335"/>
      <c r="BQ3" s="333" t="s">
        <v>757</v>
      </c>
      <c r="BR3" s="334"/>
      <c r="BS3" s="335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69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3</v>
      </c>
      <c r="K5" s="221" t="s">
        <v>1156</v>
      </c>
      <c r="L5" s="221" t="s">
        <v>1157</v>
      </c>
      <c r="M5" s="221" t="s">
        <v>1158</v>
      </c>
      <c r="N5" s="282" t="s">
        <v>7</v>
      </c>
      <c r="O5" s="221" t="s">
        <v>1159</v>
      </c>
      <c r="P5" s="221" t="s">
        <v>1160</v>
      </c>
      <c r="Q5" s="269" t="s">
        <v>1161</v>
      </c>
      <c r="R5" s="221" t="s">
        <v>1162</v>
      </c>
      <c r="S5" s="221" t="s">
        <v>1163</v>
      </c>
      <c r="T5" s="221" t="s">
        <v>1164</v>
      </c>
      <c r="U5" s="270" t="s">
        <v>8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603</v>
      </c>
      <c r="AA5" s="269" t="s">
        <v>1169</v>
      </c>
      <c r="AB5" s="221" t="s">
        <v>1170</v>
      </c>
      <c r="AC5" s="221" t="s">
        <v>1171</v>
      </c>
      <c r="AD5" s="221" t="s">
        <v>1172</v>
      </c>
      <c r="AE5" s="269" t="s">
        <v>1173</v>
      </c>
      <c r="AF5" s="269" t="s">
        <v>1174</v>
      </c>
      <c r="AG5" s="269" t="s">
        <v>1175</v>
      </c>
      <c r="AH5" s="221" t="s">
        <v>1176</v>
      </c>
      <c r="AI5" s="221" t="s">
        <v>1177</v>
      </c>
      <c r="AJ5" s="221" t="s">
        <v>1178</v>
      </c>
      <c r="AK5" s="270" t="s">
        <v>1179</v>
      </c>
      <c r="AL5" s="270" t="s">
        <v>1180</v>
      </c>
      <c r="AM5" s="270" t="s">
        <v>1181</v>
      </c>
      <c r="AN5" s="270" t="s">
        <v>1182</v>
      </c>
      <c r="AO5" s="221" t="s">
        <v>1183</v>
      </c>
      <c r="AP5" s="221" t="s">
        <v>1184</v>
      </c>
      <c r="AQ5" s="221" t="s">
        <v>1185</v>
      </c>
      <c r="AR5" s="271" t="s">
        <v>1186</v>
      </c>
      <c r="AS5" s="271" t="s">
        <v>1187</v>
      </c>
      <c r="AT5" s="271" t="s">
        <v>1188</v>
      </c>
      <c r="AU5" s="271" t="s">
        <v>1189</v>
      </c>
      <c r="AV5" s="271" t="s">
        <v>1190</v>
      </c>
      <c r="AW5" s="271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885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1214</v>
      </c>
      <c r="W7" s="173" t="s">
        <v>1215</v>
      </c>
      <c r="X7" s="51" t="s">
        <v>956</v>
      </c>
      <c r="Y7" s="158" t="s">
        <v>959</v>
      </c>
      <c r="Z7" s="158" t="s">
        <v>952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1216</v>
      </c>
      <c r="BK7" s="16" t="s">
        <v>1217</v>
      </c>
      <c r="BL7" s="15"/>
      <c r="BM7" s="14" t="s">
        <v>980</v>
      </c>
      <c r="BN7" s="14" t="s">
        <v>980</v>
      </c>
      <c r="BO7" s="165" t="s">
        <v>980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1218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1219</v>
      </c>
      <c r="N8" s="204" t="s">
        <v>1220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1221</v>
      </c>
      <c r="W8" s="319" t="s">
        <v>1222</v>
      </c>
      <c r="X8" s="51" t="s">
        <v>956</v>
      </c>
      <c r="Y8" s="158" t="s">
        <v>959</v>
      </c>
      <c r="Z8" s="158" t="s">
        <v>957</v>
      </c>
      <c r="AA8" s="83">
        <v>1</v>
      </c>
      <c r="AB8" s="70" t="s">
        <v>947</v>
      </c>
      <c r="AC8" s="70" t="s">
        <v>942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1223</v>
      </c>
      <c r="BK8" s="16" t="s">
        <v>1223</v>
      </c>
      <c r="BL8" s="15"/>
      <c r="BM8" s="14" t="s">
        <v>980</v>
      </c>
      <c r="BN8" s="14" t="s">
        <v>980</v>
      </c>
      <c r="BO8" s="165" t="s">
        <v>980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1224</v>
      </c>
      <c r="N9" s="217" t="s">
        <v>1225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1226</v>
      </c>
      <c r="W9" s="173" t="s">
        <v>1227</v>
      </c>
      <c r="X9" s="218" t="s">
        <v>956</v>
      </c>
      <c r="Y9" s="158"/>
      <c r="Z9" s="158" t="s">
        <v>961</v>
      </c>
      <c r="AA9" s="144">
        <v>1</v>
      </c>
      <c r="AB9" s="70" t="s">
        <v>947</v>
      </c>
      <c r="AC9" s="70" t="s">
        <v>942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1228</v>
      </c>
      <c r="W10" s="173" t="s">
        <v>1229</v>
      </c>
      <c r="X10" s="51" t="s">
        <v>956</v>
      </c>
      <c r="Y10" s="158" t="s">
        <v>959</v>
      </c>
      <c r="Z10" s="158" t="s">
        <v>952</v>
      </c>
      <c r="AA10" s="144">
        <v>1</v>
      </c>
      <c r="AB10" s="70" t="s">
        <v>947</v>
      </c>
      <c r="AC10" s="70" t="s">
        <v>942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1230</v>
      </c>
      <c r="BK10" s="16" t="s">
        <v>1230</v>
      </c>
      <c r="BL10" s="15"/>
      <c r="BM10" s="14" t="s">
        <v>986</v>
      </c>
      <c r="BN10" s="14" t="s">
        <v>986</v>
      </c>
      <c r="BO10" s="165" t="s">
        <v>986</v>
      </c>
      <c r="BP10" s="16" t="s">
        <v>1230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888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1231</v>
      </c>
      <c r="W11" s="173" t="s">
        <v>1215</v>
      </c>
      <c r="X11" s="51" t="s">
        <v>956</v>
      </c>
      <c r="Y11" s="158" t="s">
        <v>959</v>
      </c>
      <c r="Z11" s="158" t="s">
        <v>957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1232</v>
      </c>
      <c r="BK11" s="16" t="s">
        <v>1232</v>
      </c>
      <c r="BL11" s="15"/>
      <c r="BM11" s="14" t="s">
        <v>976</v>
      </c>
      <c r="BN11" s="14" t="s">
        <v>1006</v>
      </c>
      <c r="BO11" s="165" t="s">
        <v>1069</v>
      </c>
      <c r="BP11" s="16" t="s">
        <v>1232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1233</v>
      </c>
      <c r="W12" s="173" t="s">
        <v>1229</v>
      </c>
      <c r="X12" s="218" t="s">
        <v>956</v>
      </c>
      <c r="Y12" s="158" t="s">
        <v>959</v>
      </c>
      <c r="Z12" s="158" t="s">
        <v>952</v>
      </c>
      <c r="AA12" s="144">
        <v>1</v>
      </c>
      <c r="AB12" s="70" t="s">
        <v>947</v>
      </c>
      <c r="AC12" s="70" t="s">
        <v>942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1234</v>
      </c>
      <c r="BK12" s="16" t="s">
        <v>1234</v>
      </c>
      <c r="BL12" s="15"/>
      <c r="BM12" s="14" t="s">
        <v>980</v>
      </c>
      <c r="BN12" s="14" t="s">
        <v>980</v>
      </c>
      <c r="BO12" s="165" t="s">
        <v>980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912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1235</v>
      </c>
      <c r="W13" s="173" t="s">
        <v>1215</v>
      </c>
      <c r="X13" s="51" t="s">
        <v>956</v>
      </c>
      <c r="Y13" s="158" t="s">
        <v>959</v>
      </c>
      <c r="Z13" s="158" t="s">
        <v>952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1236</v>
      </c>
      <c r="BK13" s="16" t="s">
        <v>1236</v>
      </c>
      <c r="BL13" s="15"/>
      <c r="BM13" s="14" t="s">
        <v>980</v>
      </c>
      <c r="BN13" s="14" t="s">
        <v>980</v>
      </c>
      <c r="BO13" s="165" t="s">
        <v>980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823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1237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1238</v>
      </c>
      <c r="N15" s="204" t="s">
        <v>1239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1240</v>
      </c>
      <c r="W15" s="173" t="s">
        <v>1241</v>
      </c>
      <c r="X15" s="218" t="s">
        <v>956</v>
      </c>
      <c r="Y15" s="158"/>
      <c r="Z15" s="158" t="s">
        <v>952</v>
      </c>
      <c r="AA15" s="83">
        <v>1</v>
      </c>
      <c r="AB15" s="70" t="s">
        <v>947</v>
      </c>
      <c r="AC15" s="70" t="s">
        <v>942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1242</v>
      </c>
      <c r="BK15" s="16" t="s">
        <v>1243</v>
      </c>
      <c r="BL15" s="15"/>
      <c r="BM15" s="14" t="s">
        <v>980</v>
      </c>
      <c r="BN15" s="14" t="s">
        <v>980</v>
      </c>
      <c r="BO15" s="165" t="s">
        <v>980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1218</v>
      </c>
      <c r="I16" s="173" t="s">
        <v>1244</v>
      </c>
      <c r="J16" s="217">
        <v>74</v>
      </c>
      <c r="K16" s="217">
        <v>290</v>
      </c>
      <c r="L16" s="83" t="s">
        <v>607</v>
      </c>
      <c r="M16" s="204" t="s">
        <v>1245</v>
      </c>
      <c r="N16" s="204" t="s">
        <v>1246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1221</v>
      </c>
      <c r="W16" s="319" t="s">
        <v>1247</v>
      </c>
      <c r="X16" s="51" t="s">
        <v>956</v>
      </c>
      <c r="Y16" s="158"/>
      <c r="Z16" s="158" t="s">
        <v>957</v>
      </c>
      <c r="AA16" s="83">
        <v>1</v>
      </c>
      <c r="AB16" s="70" t="s">
        <v>947</v>
      </c>
      <c r="AC16" s="70" t="s">
        <v>942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1248</v>
      </c>
      <c r="BK16" s="16"/>
      <c r="BL16" s="15"/>
      <c r="BM16" s="14" t="s">
        <v>980</v>
      </c>
      <c r="BN16" s="14" t="s">
        <v>980</v>
      </c>
      <c r="BO16" s="165" t="s">
        <v>980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1228</v>
      </c>
      <c r="W17" s="173" t="s">
        <v>1229</v>
      </c>
      <c r="X17" s="51" t="s">
        <v>956</v>
      </c>
      <c r="Y17" s="158"/>
      <c r="Z17" s="158" t="s">
        <v>952</v>
      </c>
      <c r="AA17" s="144">
        <v>1</v>
      </c>
      <c r="AB17" s="70" t="s">
        <v>947</v>
      </c>
      <c r="AC17" s="70" t="s">
        <v>942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1249</v>
      </c>
      <c r="BK17" s="16" t="s">
        <v>1250</v>
      </c>
      <c r="BL17" s="15"/>
      <c r="BM17" s="14" t="s">
        <v>972</v>
      </c>
      <c r="BN17" s="14" t="s">
        <v>993</v>
      </c>
      <c r="BO17" s="165" t="s">
        <v>1106</v>
      </c>
      <c r="BP17" s="16" t="s">
        <v>1250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1251</v>
      </c>
      <c r="N18" s="204" t="s">
        <v>1252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1226</v>
      </c>
      <c r="W18" s="173" t="s">
        <v>1227</v>
      </c>
      <c r="X18" s="218" t="s">
        <v>956</v>
      </c>
      <c r="Y18" s="158"/>
      <c r="Z18" s="158" t="s">
        <v>957</v>
      </c>
      <c r="AA18" s="144">
        <v>1</v>
      </c>
      <c r="AB18" s="70" t="s">
        <v>947</v>
      </c>
      <c r="AC18" s="70" t="s">
        <v>942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1253</v>
      </c>
      <c r="BK18" s="16" t="s">
        <v>1254</v>
      </c>
      <c r="BL18" s="15"/>
      <c r="BM18" s="14" t="s">
        <v>972</v>
      </c>
      <c r="BN18" s="14" t="s">
        <v>993</v>
      </c>
      <c r="BO18" s="165" t="s">
        <v>1112</v>
      </c>
      <c r="BP18" s="16" t="s">
        <v>1254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823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1255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1256</v>
      </c>
      <c r="N19" s="204" t="s">
        <v>1257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1233</v>
      </c>
      <c r="W19" s="173" t="s">
        <v>1258</v>
      </c>
      <c r="X19" s="218" t="s">
        <v>956</v>
      </c>
      <c r="Y19" s="158"/>
      <c r="Z19" s="158" t="s">
        <v>952</v>
      </c>
      <c r="AA19" s="144">
        <v>1</v>
      </c>
      <c r="AB19" s="70" t="s">
        <v>947</v>
      </c>
      <c r="AC19" s="70" t="s">
        <v>942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1233</v>
      </c>
      <c r="W20" s="173" t="s">
        <v>1229</v>
      </c>
      <c r="X20" s="218" t="s">
        <v>956</v>
      </c>
      <c r="Y20" s="158"/>
      <c r="Z20" s="158" t="s">
        <v>952</v>
      </c>
      <c r="AA20" s="144">
        <v>1</v>
      </c>
      <c r="AB20" s="70" t="s">
        <v>947</v>
      </c>
      <c r="AC20" s="70" t="s">
        <v>942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1259</v>
      </c>
      <c r="BK20" s="16" t="s">
        <v>1260</v>
      </c>
      <c r="BL20" s="15"/>
      <c r="BM20" s="14" t="s">
        <v>980</v>
      </c>
      <c r="BN20" s="14" t="s">
        <v>980</v>
      </c>
      <c r="BO20" s="165" t="s">
        <v>980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915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1261</v>
      </c>
      <c r="W21" s="173" t="s">
        <v>1215</v>
      </c>
      <c r="X21" s="51" t="s">
        <v>951</v>
      </c>
      <c r="Y21" s="158"/>
      <c r="Z21" s="158" t="s">
        <v>952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1262</v>
      </c>
      <c r="BK21" s="16" t="s">
        <v>1262</v>
      </c>
      <c r="BL21" s="15"/>
      <c r="BM21" s="14" t="s">
        <v>976</v>
      </c>
      <c r="BN21" s="14" t="s">
        <v>1006</v>
      </c>
      <c r="BO21" s="165" t="s">
        <v>1058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823</v>
      </c>
      <c r="E22" s="314" t="s">
        <v>1264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1265</v>
      </c>
      <c r="N22" s="204" t="s">
        <v>1266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1240</v>
      </c>
      <c r="W22" s="173" t="s">
        <v>1258</v>
      </c>
      <c r="X22" s="218" t="s">
        <v>956</v>
      </c>
      <c r="Y22" s="158" t="s">
        <v>959</v>
      </c>
      <c r="Z22" s="158" t="s">
        <v>952</v>
      </c>
      <c r="AA22" s="144">
        <v>1</v>
      </c>
      <c r="AB22" s="70" t="s">
        <v>947</v>
      </c>
      <c r="AC22" s="70" t="s">
        <v>942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1267</v>
      </c>
      <c r="BK22" s="16" t="s">
        <v>1268</v>
      </c>
      <c r="BL22" s="15"/>
      <c r="BM22" s="14" t="s">
        <v>980</v>
      </c>
      <c r="BN22" s="14" t="s">
        <v>980</v>
      </c>
      <c r="BO22" s="165" t="s">
        <v>980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836</v>
      </c>
      <c r="E23" s="314" t="s">
        <v>1264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1269</v>
      </c>
      <c r="W23" s="173" t="s">
        <v>1270</v>
      </c>
      <c r="X23" s="218" t="s">
        <v>956</v>
      </c>
      <c r="Y23" s="158" t="s">
        <v>959</v>
      </c>
      <c r="Z23" s="158" t="s">
        <v>952</v>
      </c>
      <c r="AA23" s="83">
        <v>2</v>
      </c>
      <c r="AB23" s="70" t="s">
        <v>947</v>
      </c>
      <c r="AC23" s="70" t="s">
        <v>942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1271</v>
      </c>
      <c r="BK23" s="16" t="s">
        <v>1272</v>
      </c>
      <c r="BL23" s="15"/>
      <c r="BM23" s="14" t="s">
        <v>980</v>
      </c>
      <c r="BN23" s="14" t="s">
        <v>980</v>
      </c>
      <c r="BO23" s="165" t="s">
        <v>980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836</v>
      </c>
      <c r="E24" s="314" t="s">
        <v>1264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1269</v>
      </c>
      <c r="W24" s="173" t="s">
        <v>1273</v>
      </c>
      <c r="X24" s="218" t="s">
        <v>956</v>
      </c>
      <c r="Y24" s="158" t="s">
        <v>959</v>
      </c>
      <c r="Z24" s="158" t="s">
        <v>952</v>
      </c>
      <c r="AA24" s="83">
        <v>2</v>
      </c>
      <c r="AB24" s="70" t="s">
        <v>947</v>
      </c>
      <c r="AC24" s="70" t="s">
        <v>942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1271</v>
      </c>
      <c r="BK24" s="16" t="s">
        <v>1272</v>
      </c>
      <c r="BL24" s="15"/>
      <c r="BM24" s="14" t="s">
        <v>986</v>
      </c>
      <c r="BN24" s="14" t="s">
        <v>986</v>
      </c>
      <c r="BO24" s="165" t="s">
        <v>986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1237</v>
      </c>
      <c r="J25" s="217">
        <v>74</v>
      </c>
      <c r="K25" s="217">
        <v>290</v>
      </c>
      <c r="L25" s="83" t="s">
        <v>607</v>
      </c>
      <c r="M25" s="204" t="s">
        <v>1274</v>
      </c>
      <c r="N25" s="204" t="s">
        <v>1275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1276</v>
      </c>
      <c r="W25" s="173" t="s">
        <v>1277</v>
      </c>
      <c r="X25" s="218" t="s">
        <v>951</v>
      </c>
      <c r="Y25" s="158" t="s">
        <v>950</v>
      </c>
      <c r="Z25" s="158" t="s">
        <v>952</v>
      </c>
      <c r="AA25" s="83">
        <v>1</v>
      </c>
      <c r="AB25" s="70" t="s">
        <v>947</v>
      </c>
      <c r="AC25" s="70" t="s">
        <v>942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1278</v>
      </c>
      <c r="BK25" s="16" t="s">
        <v>1279</v>
      </c>
      <c r="BL25" s="15"/>
      <c r="BM25" s="14" t="s">
        <v>980</v>
      </c>
      <c r="BN25" s="14" t="s">
        <v>980</v>
      </c>
      <c r="BO25" s="165" t="s">
        <v>980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827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1280</v>
      </c>
      <c r="W26" s="173" t="s">
        <v>1281</v>
      </c>
      <c r="X26" s="51" t="s">
        <v>956</v>
      </c>
      <c r="Y26" s="158" t="s">
        <v>959</v>
      </c>
      <c r="Z26" s="158" t="s">
        <v>957</v>
      </c>
      <c r="AA26" s="144">
        <v>2</v>
      </c>
      <c r="AB26" s="70" t="s">
        <v>947</v>
      </c>
      <c r="AC26" s="70" t="s">
        <v>942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1282</v>
      </c>
      <c r="BK26" s="16" t="s">
        <v>1283</v>
      </c>
      <c r="BL26" s="15"/>
      <c r="BM26" s="14" t="s">
        <v>965</v>
      </c>
      <c r="BN26" s="14" t="s">
        <v>988</v>
      </c>
      <c r="BO26" s="165" t="s">
        <v>1052</v>
      </c>
      <c r="BP26" s="16" t="s">
        <v>1283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1284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1221</v>
      </c>
      <c r="W27" s="319" t="s">
        <v>1285</v>
      </c>
      <c r="X27" s="51" t="s">
        <v>956</v>
      </c>
      <c r="Y27" s="158" t="s">
        <v>959</v>
      </c>
      <c r="Z27" s="158" t="s">
        <v>952</v>
      </c>
      <c r="AA27" s="83">
        <v>1</v>
      </c>
      <c r="AB27" s="70" t="s">
        <v>947</v>
      </c>
      <c r="AC27" s="70" t="s">
        <v>942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1286</v>
      </c>
      <c r="BK27" s="16" t="s">
        <v>1287</v>
      </c>
      <c r="BL27" s="15"/>
      <c r="BM27" s="14" t="s">
        <v>980</v>
      </c>
      <c r="BN27" s="14" t="s">
        <v>980</v>
      </c>
      <c r="BO27" s="165" t="s">
        <v>980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888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1231</v>
      </c>
      <c r="W28" s="173" t="s">
        <v>1215</v>
      </c>
      <c r="X28" s="51" t="s">
        <v>956</v>
      </c>
      <c r="Y28" s="158" t="s">
        <v>959</v>
      </c>
      <c r="Z28" s="158" t="s">
        <v>957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1288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1289</v>
      </c>
      <c r="BK28" s="16" t="s">
        <v>1290</v>
      </c>
      <c r="BL28" s="15"/>
      <c r="BM28" s="14" t="s">
        <v>976</v>
      </c>
      <c r="BN28" s="14" t="s">
        <v>1006</v>
      </c>
      <c r="BO28" s="165" t="s">
        <v>1058</v>
      </c>
      <c r="BP28" s="16" t="s">
        <v>1290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1228</v>
      </c>
      <c r="W29" s="173" t="s">
        <v>1229</v>
      </c>
      <c r="X29" s="51" t="s">
        <v>956</v>
      </c>
      <c r="Y29" s="158" t="s">
        <v>959</v>
      </c>
      <c r="Z29" s="158" t="s">
        <v>952</v>
      </c>
      <c r="AA29" s="144">
        <v>1</v>
      </c>
      <c r="AB29" s="70" t="s">
        <v>947</v>
      </c>
      <c r="AC29" s="70" t="s">
        <v>942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1291</v>
      </c>
      <c r="BK29" s="16" t="s">
        <v>1292</v>
      </c>
      <c r="BL29" s="15"/>
      <c r="BM29" s="14" t="s">
        <v>972</v>
      </c>
      <c r="BN29" s="14" t="s">
        <v>993</v>
      </c>
      <c r="BO29" s="165" t="s">
        <v>1101</v>
      </c>
      <c r="BP29" s="16" t="s">
        <v>1293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1294</v>
      </c>
      <c r="J30" s="37">
        <v>78</v>
      </c>
      <c r="K30" s="37">
        <v>190</v>
      </c>
      <c r="L30" s="83" t="s">
        <v>607</v>
      </c>
      <c r="M30" s="217" t="s">
        <v>1295</v>
      </c>
      <c r="N30" s="217" t="s">
        <v>1296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1297</v>
      </c>
      <c r="W30" s="173" t="s">
        <v>1298</v>
      </c>
      <c r="X30" s="51" t="s">
        <v>956</v>
      </c>
      <c r="Y30" s="158" t="s">
        <v>959</v>
      </c>
      <c r="Z30" s="158" t="s">
        <v>957</v>
      </c>
      <c r="AA30" s="144" t="s">
        <v>1299</v>
      </c>
      <c r="AB30" s="70" t="s">
        <v>958</v>
      </c>
      <c r="AC30" s="70" t="s">
        <v>954</v>
      </c>
      <c r="AD30" s="173">
        <v>0.41666666666666669</v>
      </c>
      <c r="AE30" s="83">
        <v>7683</v>
      </c>
      <c r="AF30" s="83" t="s">
        <v>1300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1301</v>
      </c>
      <c r="BK30" s="16" t="s">
        <v>1302</v>
      </c>
      <c r="BL30" s="15"/>
      <c r="BM30" s="14" t="s">
        <v>986</v>
      </c>
      <c r="BN30" s="14" t="s">
        <v>986</v>
      </c>
      <c r="BO30" s="165" t="s">
        <v>986</v>
      </c>
      <c r="BP30" s="321" t="s">
        <v>1302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1233</v>
      </c>
      <c r="W31" s="173" t="s">
        <v>1229</v>
      </c>
      <c r="X31" s="218" t="s">
        <v>956</v>
      </c>
      <c r="Y31" s="158" t="s">
        <v>959</v>
      </c>
      <c r="Z31" s="158" t="s">
        <v>952</v>
      </c>
      <c r="AA31" s="144">
        <v>1</v>
      </c>
      <c r="AB31" s="70" t="s">
        <v>947</v>
      </c>
      <c r="AC31" s="70" t="s">
        <v>942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1303</v>
      </c>
      <c r="BK31" s="16" t="s">
        <v>1304</v>
      </c>
      <c r="BL31" s="15"/>
      <c r="BM31" s="14" t="s">
        <v>980</v>
      </c>
      <c r="BN31" s="14" t="s">
        <v>980</v>
      </c>
      <c r="BO31" s="165" t="s">
        <v>980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1305</v>
      </c>
      <c r="N32" s="204" t="s">
        <v>1306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1307</v>
      </c>
      <c r="W32" s="173" t="s">
        <v>1308</v>
      </c>
      <c r="X32" s="51" t="s">
        <v>956</v>
      </c>
      <c r="Y32" s="158" t="s">
        <v>959</v>
      </c>
      <c r="Z32" s="158" t="s">
        <v>952</v>
      </c>
      <c r="AA32" s="144">
        <v>1</v>
      </c>
      <c r="AB32" s="70" t="s">
        <v>947</v>
      </c>
      <c r="AC32" s="70" t="s">
        <v>942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1282</v>
      </c>
      <c r="BK32" s="16" t="s">
        <v>1309</v>
      </c>
      <c r="BL32" s="15"/>
      <c r="BM32" s="14" t="s">
        <v>976</v>
      </c>
      <c r="BN32" s="14" t="s">
        <v>1006</v>
      </c>
      <c r="BO32" s="165" t="s">
        <v>1069</v>
      </c>
      <c r="BP32" s="16" t="s">
        <v>1309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1310</v>
      </c>
      <c r="N33" s="204" t="s">
        <v>1311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1235</v>
      </c>
      <c r="W33" s="173" t="s">
        <v>1312</v>
      </c>
      <c r="X33" s="51" t="s">
        <v>956</v>
      </c>
      <c r="Y33" s="158" t="s">
        <v>959</v>
      </c>
      <c r="Z33" s="158" t="s">
        <v>957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1313</v>
      </c>
      <c r="BK33" s="16" t="s">
        <v>1314</v>
      </c>
      <c r="BL33" s="15"/>
      <c r="BM33" s="14" t="s">
        <v>980</v>
      </c>
      <c r="BN33" s="14" t="s">
        <v>980</v>
      </c>
      <c r="BO33" s="165" t="s">
        <v>980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912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1235</v>
      </c>
      <c r="W34" s="173" t="s">
        <v>1215</v>
      </c>
      <c r="X34" s="51" t="s">
        <v>956</v>
      </c>
      <c r="Y34" s="158" t="s">
        <v>959</v>
      </c>
      <c r="Z34" s="158" t="s">
        <v>952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1289</v>
      </c>
      <c r="BK34" s="16" t="s">
        <v>1315</v>
      </c>
      <c r="BL34" s="15"/>
      <c r="BM34" s="14" t="s">
        <v>980</v>
      </c>
      <c r="BN34" s="14" t="s">
        <v>980</v>
      </c>
      <c r="BO34" s="165" t="s">
        <v>980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828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1316</v>
      </c>
      <c r="W35" s="173" t="s">
        <v>1317</v>
      </c>
      <c r="X35" s="218" t="s">
        <v>956</v>
      </c>
      <c r="Y35" s="158" t="s">
        <v>959</v>
      </c>
      <c r="Z35" s="158" t="s">
        <v>961</v>
      </c>
      <c r="AA35" s="144">
        <v>1</v>
      </c>
      <c r="AB35" s="70" t="s">
        <v>947</v>
      </c>
      <c r="AC35" s="70" t="s">
        <v>942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1278</v>
      </c>
      <c r="BK35" s="16" t="s">
        <v>1318</v>
      </c>
      <c r="BL35" s="15"/>
      <c r="BM35" s="14" t="s">
        <v>980</v>
      </c>
      <c r="BN35" s="14" t="s">
        <v>980</v>
      </c>
      <c r="BO35" s="165" t="s">
        <v>980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863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1319</v>
      </c>
      <c r="W36" s="173" t="s">
        <v>1215</v>
      </c>
      <c r="X36" s="51" t="s">
        <v>956</v>
      </c>
      <c r="Y36" s="158" t="s">
        <v>959</v>
      </c>
      <c r="Z36" s="158" t="s">
        <v>952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1289</v>
      </c>
      <c r="BK36" s="16" t="s">
        <v>1320</v>
      </c>
      <c r="BL36" s="15"/>
      <c r="BM36" s="14" t="s">
        <v>980</v>
      </c>
      <c r="BN36" s="14" t="s">
        <v>980</v>
      </c>
      <c r="BO36" s="165" t="s">
        <v>980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1280</v>
      </c>
      <c r="W38" s="173" t="s">
        <v>1281</v>
      </c>
      <c r="X38" s="218" t="s">
        <v>951</v>
      </c>
      <c r="Y38" s="158" t="s">
        <v>950</v>
      </c>
      <c r="Z38" s="158" t="s">
        <v>952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978</v>
      </c>
      <c r="BN38" s="14" t="s">
        <v>1006</v>
      </c>
      <c r="BO38" s="165" t="s">
        <v>1058</v>
      </c>
      <c r="BP38" s="16" t="s">
        <v>1321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823</v>
      </c>
      <c r="E39" s="314" t="s">
        <v>1264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1322</v>
      </c>
      <c r="N39" s="204" t="s">
        <v>1323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1240</v>
      </c>
      <c r="W39" s="173" t="s">
        <v>1324</v>
      </c>
      <c r="X39" s="218" t="s">
        <v>956</v>
      </c>
      <c r="Y39" s="158" t="s">
        <v>959</v>
      </c>
      <c r="Z39" s="158" t="s">
        <v>952</v>
      </c>
      <c r="AA39" s="144">
        <v>1</v>
      </c>
      <c r="AB39" s="70" t="s">
        <v>947</v>
      </c>
      <c r="AC39" s="70" t="s">
        <v>942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1325</v>
      </c>
      <c r="BK39" s="16" t="s">
        <v>1326</v>
      </c>
      <c r="BL39" s="15"/>
      <c r="BM39" s="14" t="s">
        <v>980</v>
      </c>
      <c r="BN39" s="14" t="s">
        <v>980</v>
      </c>
      <c r="BO39" s="165" t="s">
        <v>980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852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1327</v>
      </c>
      <c r="W40" s="173" t="s">
        <v>1328</v>
      </c>
      <c r="X40" s="218" t="s">
        <v>956</v>
      </c>
      <c r="Y40" s="158" t="s">
        <v>959</v>
      </c>
      <c r="Z40" s="158" t="s">
        <v>961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1329</v>
      </c>
      <c r="BK40" s="16" t="s">
        <v>1330</v>
      </c>
      <c r="BL40" s="15"/>
      <c r="BM40" s="14" t="s">
        <v>980</v>
      </c>
      <c r="BN40" s="14" t="s">
        <v>980</v>
      </c>
      <c r="BO40" s="165" t="s">
        <v>980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863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1319</v>
      </c>
      <c r="W41" s="173" t="s">
        <v>1328</v>
      </c>
      <c r="X41" s="218" t="s">
        <v>951</v>
      </c>
      <c r="Y41" s="158" t="s">
        <v>950</v>
      </c>
      <c r="Z41" s="158" t="s">
        <v>957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1331</v>
      </c>
      <c r="BK41" s="16" t="s">
        <v>1332</v>
      </c>
      <c r="BL41" s="15"/>
      <c r="BM41" s="14" t="s">
        <v>976</v>
      </c>
      <c r="BN41" s="14" t="s">
        <v>1006</v>
      </c>
      <c r="BO41" s="165" t="s">
        <v>1114</v>
      </c>
      <c r="BP41" s="16" t="s">
        <v>1333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826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1334</v>
      </c>
      <c r="W42" s="173" t="s">
        <v>1335</v>
      </c>
      <c r="X42" s="218" t="s">
        <v>951</v>
      </c>
      <c r="Y42" s="158" t="s">
        <v>950</v>
      </c>
      <c r="Z42" s="158" t="s">
        <v>952</v>
      </c>
      <c r="AA42" s="83">
        <v>1</v>
      </c>
      <c r="AB42" s="70" t="s">
        <v>947</v>
      </c>
      <c r="AC42" s="70" t="s">
        <v>942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1336</v>
      </c>
      <c r="BK42" s="16" t="s">
        <v>1337</v>
      </c>
      <c r="BL42" s="15"/>
      <c r="BM42" s="14" t="s">
        <v>975</v>
      </c>
      <c r="BN42" s="14" t="s">
        <v>996</v>
      </c>
      <c r="BO42" s="165" t="s">
        <v>1084</v>
      </c>
      <c r="BP42" s="16" t="s">
        <v>1338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836</v>
      </c>
      <c r="E43" s="314" t="s">
        <v>1264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1269</v>
      </c>
      <c r="W43" s="173" t="s">
        <v>1270</v>
      </c>
      <c r="X43" s="218" t="s">
        <v>956</v>
      </c>
      <c r="Y43" s="158" t="s">
        <v>959</v>
      </c>
      <c r="Z43" s="158" t="s">
        <v>957</v>
      </c>
      <c r="AA43" s="83">
        <v>2</v>
      </c>
      <c r="AB43" s="70" t="s">
        <v>947</v>
      </c>
      <c r="AC43" s="70" t="s">
        <v>942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1339</v>
      </c>
      <c r="BK43" s="16" t="s">
        <v>1339</v>
      </c>
      <c r="BL43" s="15"/>
      <c r="BM43" s="14" t="s">
        <v>980</v>
      </c>
      <c r="BN43" s="14" t="s">
        <v>980</v>
      </c>
      <c r="BO43" s="165" t="s">
        <v>980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836</v>
      </c>
      <c r="E44" s="314" t="s">
        <v>1264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1269</v>
      </c>
      <c r="W44" s="173" t="s">
        <v>1273</v>
      </c>
      <c r="X44" s="218" t="s">
        <v>956</v>
      </c>
      <c r="Y44" s="158" t="s">
        <v>959</v>
      </c>
      <c r="Z44" s="158" t="s">
        <v>957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1340</v>
      </c>
      <c r="BK44" s="16" t="s">
        <v>1340</v>
      </c>
      <c r="BL44" s="15"/>
      <c r="BM44" s="14" t="s">
        <v>973</v>
      </c>
      <c r="BN44" s="14" t="s">
        <v>994</v>
      </c>
      <c r="BO44" s="165" t="s">
        <v>1058</v>
      </c>
      <c r="BP44" s="16" t="s">
        <v>1341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827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1280</v>
      </c>
      <c r="W45" s="173" t="s">
        <v>1281</v>
      </c>
      <c r="X45" s="51" t="s">
        <v>951</v>
      </c>
      <c r="Y45" s="158" t="s">
        <v>950</v>
      </c>
      <c r="Z45" s="158" t="s">
        <v>952</v>
      </c>
      <c r="AA45" s="144">
        <v>2</v>
      </c>
      <c r="AB45" s="70" t="s">
        <v>947</v>
      </c>
      <c r="AC45" s="70" t="s">
        <v>942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1342</v>
      </c>
      <c r="BK45" s="16" t="s">
        <v>1343</v>
      </c>
      <c r="BL45" s="15"/>
      <c r="BM45" s="14" t="s">
        <v>980</v>
      </c>
      <c r="BN45" s="14" t="s">
        <v>980</v>
      </c>
      <c r="BO45" s="165" t="s">
        <v>980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1224</v>
      </c>
      <c r="N46" s="204" t="s">
        <v>1225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1226</v>
      </c>
      <c r="W46" s="173" t="s">
        <v>1227</v>
      </c>
      <c r="X46" s="218" t="s">
        <v>956</v>
      </c>
      <c r="Y46" s="158" t="s">
        <v>959</v>
      </c>
      <c r="Z46" s="158" t="s">
        <v>957</v>
      </c>
      <c r="AA46" s="83">
        <v>1</v>
      </c>
      <c r="AB46" s="70" t="s">
        <v>947</v>
      </c>
      <c r="AC46" s="70" t="s">
        <v>942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1344</v>
      </c>
      <c r="BK46" s="16" t="s">
        <v>1345</v>
      </c>
      <c r="BL46" s="15"/>
      <c r="BM46" s="14" t="s">
        <v>980</v>
      </c>
      <c r="BN46" s="14" t="s">
        <v>980</v>
      </c>
      <c r="BO46" s="165" t="s">
        <v>980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1346</v>
      </c>
      <c r="N47" s="204" t="s">
        <v>1347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1221</v>
      </c>
      <c r="W47" s="319" t="s">
        <v>1348</v>
      </c>
      <c r="X47" s="218" t="s">
        <v>956</v>
      </c>
      <c r="Y47" s="158" t="s">
        <v>959</v>
      </c>
      <c r="Z47" s="158" t="s">
        <v>963</v>
      </c>
      <c r="AA47" s="83">
        <v>1</v>
      </c>
      <c r="AB47" s="70" t="s">
        <v>947</v>
      </c>
      <c r="AC47" s="70" t="s">
        <v>942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1349</v>
      </c>
      <c r="BK47" s="16" t="s">
        <v>1350</v>
      </c>
      <c r="BL47" s="15"/>
      <c r="BM47" s="14" t="s">
        <v>980</v>
      </c>
      <c r="BN47" s="14" t="s">
        <v>980</v>
      </c>
      <c r="BO47" s="165" t="s">
        <v>980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1228</v>
      </c>
      <c r="W48" s="173" t="s">
        <v>1229</v>
      </c>
      <c r="X48" s="218" t="s">
        <v>956</v>
      </c>
      <c r="Y48" s="158" t="s">
        <v>959</v>
      </c>
      <c r="Z48" s="158" t="s">
        <v>962</v>
      </c>
      <c r="AA48" s="144">
        <v>1</v>
      </c>
      <c r="AB48" s="70" t="s">
        <v>947</v>
      </c>
      <c r="AC48" s="70" t="s">
        <v>942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1336</v>
      </c>
      <c r="BK48" s="16" t="s">
        <v>1351</v>
      </c>
      <c r="BL48" s="15"/>
      <c r="BM48" s="14" t="s">
        <v>968</v>
      </c>
      <c r="BN48" s="14" t="s">
        <v>991</v>
      </c>
      <c r="BO48" s="165" t="s">
        <v>1077</v>
      </c>
      <c r="BP48" s="16" t="s">
        <v>1352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888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1353</v>
      </c>
      <c r="W49" s="173" t="s">
        <v>1215</v>
      </c>
      <c r="X49" s="218" t="s">
        <v>956</v>
      </c>
      <c r="Y49" s="158" t="s">
        <v>959</v>
      </c>
      <c r="Z49" s="158" t="s">
        <v>961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1354</v>
      </c>
      <c r="BK49" s="16" t="s">
        <v>1355</v>
      </c>
      <c r="BL49" s="15"/>
      <c r="BM49" s="14" t="s">
        <v>976</v>
      </c>
      <c r="BN49" s="14" t="s">
        <v>1006</v>
      </c>
      <c r="BO49" s="165" t="s">
        <v>1058</v>
      </c>
      <c r="BP49" s="16" t="s">
        <v>1356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1357</v>
      </c>
      <c r="W50" s="173" t="s">
        <v>1358</v>
      </c>
      <c r="X50" s="218" t="s">
        <v>956</v>
      </c>
      <c r="Y50" s="158" t="s">
        <v>959</v>
      </c>
      <c r="Z50" s="158" t="s">
        <v>952</v>
      </c>
      <c r="AA50" s="83">
        <v>1</v>
      </c>
      <c r="AB50" s="70" t="s">
        <v>947</v>
      </c>
      <c r="AC50" s="70" t="s">
        <v>942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1359</v>
      </c>
      <c r="BK50" s="16" t="s">
        <v>1360</v>
      </c>
      <c r="BL50" s="15"/>
      <c r="BM50" s="14" t="s">
        <v>980</v>
      </c>
      <c r="BN50" s="14" t="s">
        <v>980</v>
      </c>
      <c r="BO50" s="165" t="s">
        <v>980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1294</v>
      </c>
      <c r="J51" s="37">
        <v>78</v>
      </c>
      <c r="K51" s="37">
        <v>190</v>
      </c>
      <c r="L51" s="83" t="s">
        <v>607</v>
      </c>
      <c r="M51" s="217" t="s">
        <v>1295</v>
      </c>
      <c r="N51" s="217" t="s">
        <v>1296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1297</v>
      </c>
      <c r="W51" s="173" t="s">
        <v>1361</v>
      </c>
      <c r="X51" s="51" t="s">
        <v>956</v>
      </c>
      <c r="Y51" s="158" t="s">
        <v>959</v>
      </c>
      <c r="Z51" s="158" t="s">
        <v>957</v>
      </c>
      <c r="AA51" s="144" t="s">
        <v>1299</v>
      </c>
      <c r="AB51" s="70" t="s">
        <v>958</v>
      </c>
      <c r="AC51" s="70" t="s">
        <v>954</v>
      </c>
      <c r="AD51" s="173">
        <v>0.41666666666666669</v>
      </c>
      <c r="AE51" s="83">
        <v>7683</v>
      </c>
      <c r="AF51" s="83" t="s">
        <v>1300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1362</v>
      </c>
      <c r="BK51" s="16" t="s">
        <v>1363</v>
      </c>
      <c r="BL51" s="15"/>
      <c r="BM51" s="14" t="s">
        <v>980</v>
      </c>
      <c r="BN51" s="14" t="s">
        <v>980</v>
      </c>
      <c r="BO51" s="165" t="s">
        <v>980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1233</v>
      </c>
      <c r="W52" s="173" t="s">
        <v>1229</v>
      </c>
      <c r="X52" s="218" t="s">
        <v>956</v>
      </c>
      <c r="Y52" s="158" t="s">
        <v>959</v>
      </c>
      <c r="Z52" s="158" t="s">
        <v>952</v>
      </c>
      <c r="AA52" s="144">
        <v>1</v>
      </c>
      <c r="AB52" s="70" t="s">
        <v>947</v>
      </c>
      <c r="AC52" s="70" t="s">
        <v>942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1364</v>
      </c>
      <c r="BK52" s="16" t="s">
        <v>1364</v>
      </c>
      <c r="BL52" s="15"/>
      <c r="BM52" s="14" t="s">
        <v>972</v>
      </c>
      <c r="BN52" s="14" t="s">
        <v>1003</v>
      </c>
      <c r="BO52" s="165" t="s">
        <v>1061</v>
      </c>
      <c r="BP52" s="16" t="s">
        <v>1365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1307</v>
      </c>
      <c r="W53" s="173" t="s">
        <v>1308</v>
      </c>
      <c r="X53" s="51" t="s">
        <v>956</v>
      </c>
      <c r="Y53" s="158" t="s">
        <v>959</v>
      </c>
      <c r="Z53" s="158" t="s">
        <v>952</v>
      </c>
      <c r="AA53" s="144">
        <v>1</v>
      </c>
      <c r="AB53" s="70" t="s">
        <v>947</v>
      </c>
      <c r="AC53" s="70" t="s">
        <v>942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1336</v>
      </c>
      <c r="BK53" s="16" t="s">
        <v>1366</v>
      </c>
      <c r="BL53" s="15"/>
      <c r="BM53" s="14" t="s">
        <v>980</v>
      </c>
      <c r="BN53" s="14" t="s">
        <v>980</v>
      </c>
      <c r="BO53" s="165" t="s">
        <v>980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828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1316</v>
      </c>
      <c r="W54" s="173" t="s">
        <v>1367</v>
      </c>
      <c r="X54" s="218" t="s">
        <v>956</v>
      </c>
      <c r="Y54" s="158" t="s">
        <v>959</v>
      </c>
      <c r="Z54" s="158" t="s">
        <v>961</v>
      </c>
      <c r="AA54" s="144">
        <v>1</v>
      </c>
      <c r="AB54" s="70" t="s">
        <v>947</v>
      </c>
      <c r="AC54" s="70" t="s">
        <v>942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1368</v>
      </c>
      <c r="BK54" s="16" t="s">
        <v>1368</v>
      </c>
      <c r="BL54" s="15"/>
      <c r="BM54" s="14" t="s">
        <v>980</v>
      </c>
      <c r="BN54" s="14" t="s">
        <v>980</v>
      </c>
      <c r="BO54" s="165" t="s">
        <v>980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912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1235</v>
      </c>
      <c r="W55" s="173" t="s">
        <v>1215</v>
      </c>
      <c r="X55" s="51" t="s">
        <v>956</v>
      </c>
      <c r="Y55" s="158" t="s">
        <v>959</v>
      </c>
      <c r="Z55" s="158" t="s">
        <v>957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1354</v>
      </c>
      <c r="BK55" s="16" t="s">
        <v>1369</v>
      </c>
      <c r="BL55" s="15"/>
      <c r="BM55" s="14" t="s">
        <v>980</v>
      </c>
      <c r="BN55" s="14" t="s">
        <v>980</v>
      </c>
      <c r="BO55" s="165" t="s">
        <v>980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1370</v>
      </c>
      <c r="J56" s="217">
        <v>103</v>
      </c>
      <c r="K56" s="217">
        <v>2031</v>
      </c>
      <c r="L56" s="83" t="s">
        <v>607</v>
      </c>
      <c r="M56" s="204" t="s">
        <v>1371</v>
      </c>
      <c r="N56" s="204" t="s">
        <v>1372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1235</v>
      </c>
      <c r="W56" s="173" t="s">
        <v>1312</v>
      </c>
      <c r="X56" s="51" t="s">
        <v>956</v>
      </c>
      <c r="Y56" s="158" t="s">
        <v>959</v>
      </c>
      <c r="Z56" s="158" t="s">
        <v>952</v>
      </c>
      <c r="AA56" s="144">
        <v>1</v>
      </c>
      <c r="AB56" s="70" t="s">
        <v>947</v>
      </c>
      <c r="AC56" s="70" t="s">
        <v>942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1336</v>
      </c>
      <c r="BK56" s="16" t="s">
        <v>1373</v>
      </c>
      <c r="BL56" s="15"/>
      <c r="BM56" s="14" t="s">
        <v>980</v>
      </c>
      <c r="BN56" s="14" t="s">
        <v>980</v>
      </c>
      <c r="BO56" s="165" t="s">
        <v>980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823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1374</v>
      </c>
      <c r="N58" s="204" t="s">
        <v>1375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1240</v>
      </c>
      <c r="W58" s="319" t="s">
        <v>1376</v>
      </c>
      <c r="X58" s="218" t="s">
        <v>956</v>
      </c>
      <c r="Y58" s="158" t="s">
        <v>959</v>
      </c>
      <c r="Z58" s="158" t="s">
        <v>952</v>
      </c>
      <c r="AA58" s="83">
        <v>1</v>
      </c>
      <c r="AB58" s="70" t="s">
        <v>947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1377</v>
      </c>
      <c r="BK58" s="16" t="s">
        <v>1378</v>
      </c>
      <c r="BL58" s="15"/>
      <c r="BM58" s="14" t="s">
        <v>980</v>
      </c>
      <c r="BN58" s="14" t="s">
        <v>980</v>
      </c>
      <c r="BO58" s="165" t="s">
        <v>980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1379</v>
      </c>
      <c r="W59" s="173" t="s">
        <v>1380</v>
      </c>
      <c r="X59" s="218" t="s">
        <v>956</v>
      </c>
      <c r="Y59" s="158" t="s">
        <v>959</v>
      </c>
      <c r="Z59" s="158" t="s">
        <v>961</v>
      </c>
      <c r="AA59" s="83">
        <v>1</v>
      </c>
      <c r="AB59" s="70" t="s">
        <v>947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1381</v>
      </c>
      <c r="BK59" s="321" t="s">
        <v>1382</v>
      </c>
      <c r="BL59" s="15"/>
      <c r="BM59" s="14" t="s">
        <v>980</v>
      </c>
      <c r="BN59" s="14" t="s">
        <v>980</v>
      </c>
      <c r="BO59" s="165" t="s">
        <v>980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863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1319</v>
      </c>
      <c r="W60" s="173" t="s">
        <v>1215</v>
      </c>
      <c r="X60" s="218" t="s">
        <v>956</v>
      </c>
      <c r="Y60" s="158" t="s">
        <v>959</v>
      </c>
      <c r="Z60" s="158" t="s">
        <v>957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1383</v>
      </c>
      <c r="BK60" s="16" t="s">
        <v>1384</v>
      </c>
      <c r="BL60" s="15"/>
      <c r="BM60" s="14" t="s">
        <v>980</v>
      </c>
      <c r="BN60" s="14" t="s">
        <v>980</v>
      </c>
      <c r="BO60" s="165" t="s">
        <v>980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852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1379</v>
      </c>
      <c r="W61" s="173" t="s">
        <v>1385</v>
      </c>
      <c r="X61" s="218" t="s">
        <v>956</v>
      </c>
      <c r="Y61" s="158" t="s">
        <v>959</v>
      </c>
      <c r="Z61" s="158" t="s">
        <v>957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1383</v>
      </c>
      <c r="BK61" s="16" t="s">
        <v>1386</v>
      </c>
      <c r="BL61" s="15"/>
      <c r="BM61" s="14" t="s">
        <v>980</v>
      </c>
      <c r="BN61" s="14" t="s">
        <v>980</v>
      </c>
      <c r="BO61" s="165" t="s">
        <v>980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826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1387</v>
      </c>
      <c r="W62" s="173" t="s">
        <v>1335</v>
      </c>
      <c r="X62" s="218" t="s">
        <v>956</v>
      </c>
      <c r="Y62" s="158" t="s">
        <v>959</v>
      </c>
      <c r="Z62" s="158" t="s">
        <v>961</v>
      </c>
      <c r="AA62" s="83">
        <v>1</v>
      </c>
      <c r="AB62" s="70" t="s">
        <v>947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1388</v>
      </c>
      <c r="BK62" s="321" t="s">
        <v>1389</v>
      </c>
      <c r="BL62" s="15"/>
      <c r="BM62" s="14" t="s">
        <v>980</v>
      </c>
      <c r="BN62" s="14" t="s">
        <v>980</v>
      </c>
      <c r="BO62" s="165" t="s">
        <v>980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836</v>
      </c>
      <c r="E63" s="314" t="s">
        <v>1264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1269</v>
      </c>
      <c r="W63" s="173" t="s">
        <v>1273</v>
      </c>
      <c r="X63" s="218" t="s">
        <v>956</v>
      </c>
      <c r="Y63" s="158" t="s">
        <v>959</v>
      </c>
      <c r="Z63" s="158" t="s">
        <v>952</v>
      </c>
      <c r="AA63" s="83">
        <v>2</v>
      </c>
      <c r="AB63" s="70" t="s">
        <v>947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1390</v>
      </c>
      <c r="BK63" s="321" t="s">
        <v>1391</v>
      </c>
      <c r="BL63" s="15"/>
      <c r="BM63" s="14" t="s">
        <v>980</v>
      </c>
      <c r="BN63" s="14" t="s">
        <v>980</v>
      </c>
      <c r="BO63" s="165" t="s">
        <v>980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827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1392</v>
      </c>
      <c r="W65" s="173" t="s">
        <v>1393</v>
      </c>
      <c r="X65" s="218" t="s">
        <v>956</v>
      </c>
      <c r="Y65" s="158" t="s">
        <v>959</v>
      </c>
      <c r="Z65" s="158" t="s">
        <v>952</v>
      </c>
      <c r="AA65" s="83">
        <v>2</v>
      </c>
      <c r="AB65" s="70" t="s">
        <v>947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1394</v>
      </c>
      <c r="BK65" s="321" t="s">
        <v>1395</v>
      </c>
      <c r="BL65" s="15"/>
      <c r="BM65" s="14" t="s">
        <v>986</v>
      </c>
      <c r="BN65" s="14" t="s">
        <v>986</v>
      </c>
      <c r="BO65" s="165" t="s">
        <v>986</v>
      </c>
      <c r="BP65" s="321" t="s">
        <v>1395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1224</v>
      </c>
      <c r="N66" s="204" t="s">
        <v>1225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1221</v>
      </c>
      <c r="W66" s="173" t="s">
        <v>1396</v>
      </c>
      <c r="X66" s="218" t="s">
        <v>956</v>
      </c>
      <c r="Y66" s="158" t="s">
        <v>959</v>
      </c>
      <c r="Z66" s="158" t="s">
        <v>964</v>
      </c>
      <c r="AA66" s="83">
        <v>1</v>
      </c>
      <c r="AB66" s="70" t="s">
        <v>947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1397</v>
      </c>
      <c r="BK66" s="16" t="s">
        <v>1398</v>
      </c>
      <c r="BL66" s="15"/>
      <c r="BM66" s="14" t="s">
        <v>980</v>
      </c>
      <c r="BN66" s="14" t="s">
        <v>980</v>
      </c>
      <c r="BO66" s="165" t="s">
        <v>980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1228</v>
      </c>
      <c r="W67" s="173" t="s">
        <v>1399</v>
      </c>
      <c r="X67" s="218" t="s">
        <v>956</v>
      </c>
      <c r="Y67" s="158" t="s">
        <v>959</v>
      </c>
      <c r="Z67" s="158" t="s">
        <v>957</v>
      </c>
      <c r="AA67" s="83">
        <v>1</v>
      </c>
      <c r="AB67" s="70" t="s">
        <v>947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1336</v>
      </c>
      <c r="BK67" s="16" t="s">
        <v>1400</v>
      </c>
      <c r="BL67" s="15"/>
      <c r="BM67" s="14" t="s">
        <v>986</v>
      </c>
      <c r="BN67" s="14" t="s">
        <v>986</v>
      </c>
      <c r="BO67" s="165" t="s">
        <v>986</v>
      </c>
      <c r="BP67" s="16" t="s">
        <v>1400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887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1401</v>
      </c>
      <c r="W69" s="173" t="s">
        <v>1402</v>
      </c>
      <c r="X69" s="218" t="s">
        <v>956</v>
      </c>
      <c r="Y69" s="158" t="s">
        <v>959</v>
      </c>
      <c r="Z69" s="158" t="s">
        <v>962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1403</v>
      </c>
      <c r="BK69" s="16" t="s">
        <v>1404</v>
      </c>
      <c r="BL69" s="15"/>
      <c r="BM69" s="14" t="s">
        <v>980</v>
      </c>
      <c r="BN69" s="14" t="s">
        <v>980</v>
      </c>
      <c r="BO69" s="165" t="s">
        <v>980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854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1405</v>
      </c>
      <c r="W70" s="173" t="s">
        <v>1215</v>
      </c>
      <c r="X70" s="218" t="s">
        <v>956</v>
      </c>
      <c r="Y70" s="158" t="s">
        <v>959</v>
      </c>
      <c r="Z70" s="158" t="s">
        <v>963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1403</v>
      </c>
      <c r="BK70" s="321" t="s">
        <v>1406</v>
      </c>
      <c r="BL70" s="15"/>
      <c r="BM70" s="14" t="s">
        <v>980</v>
      </c>
      <c r="BN70" s="14" t="s">
        <v>980</v>
      </c>
      <c r="BO70" s="165" t="s">
        <v>980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t="23.25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1357</v>
      </c>
      <c r="W72" s="173" t="s">
        <v>1407</v>
      </c>
      <c r="X72" s="218" t="s">
        <v>956</v>
      </c>
      <c r="Y72" s="158" t="s">
        <v>959</v>
      </c>
      <c r="Z72" s="158" t="s">
        <v>952</v>
      </c>
      <c r="AA72" s="83">
        <v>1</v>
      </c>
      <c r="AB72" s="70" t="s">
        <v>947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1408</v>
      </c>
      <c r="BK72" s="321" t="s">
        <v>1409</v>
      </c>
      <c r="BL72" s="15"/>
      <c r="BM72" s="14" t="s">
        <v>980</v>
      </c>
      <c r="BN72" s="14" t="s">
        <v>980</v>
      </c>
      <c r="BO72" s="165" t="s">
        <v>980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1233</v>
      </c>
      <c r="W73" s="173" t="s">
        <v>1399</v>
      </c>
      <c r="X73" s="218" t="s">
        <v>956</v>
      </c>
      <c r="Y73" s="158" t="s">
        <v>959</v>
      </c>
      <c r="Z73" s="158" t="s">
        <v>957</v>
      </c>
      <c r="AA73" s="83">
        <v>1</v>
      </c>
      <c r="AB73" s="70" t="s">
        <v>947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1410</v>
      </c>
      <c r="BK73" s="321" t="s">
        <v>1411</v>
      </c>
      <c r="BL73" s="15"/>
      <c r="BM73" s="14" t="s">
        <v>980</v>
      </c>
      <c r="BN73" s="14" t="s">
        <v>980</v>
      </c>
      <c r="BO73" s="165" t="s">
        <v>980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912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1412</v>
      </c>
      <c r="W74" s="173" t="s">
        <v>1215</v>
      </c>
      <c r="X74" s="218" t="s">
        <v>956</v>
      </c>
      <c r="Y74" s="158" t="s">
        <v>959</v>
      </c>
      <c r="Z74" s="158" t="s">
        <v>952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1403</v>
      </c>
      <c r="BK74" s="16" t="s">
        <v>1413</v>
      </c>
      <c r="BL74" s="15"/>
      <c r="BM74" s="14" t="s">
        <v>980</v>
      </c>
      <c r="BN74" s="14" t="s">
        <v>980</v>
      </c>
      <c r="BO74" s="165" t="s">
        <v>980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1414</v>
      </c>
      <c r="N75" s="204" t="s">
        <v>1414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1415</v>
      </c>
      <c r="W75" s="173" t="s">
        <v>1416</v>
      </c>
      <c r="X75" s="218" t="s">
        <v>956</v>
      </c>
      <c r="Y75" s="158" t="s">
        <v>959</v>
      </c>
      <c r="Z75" s="158" t="s">
        <v>952</v>
      </c>
      <c r="AA75" s="83">
        <v>1</v>
      </c>
      <c r="AB75" s="70" t="s">
        <v>947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1336</v>
      </c>
      <c r="BK75" s="16" t="s">
        <v>1417</v>
      </c>
      <c r="BL75" s="15"/>
      <c r="BM75" s="14" t="s">
        <v>980</v>
      </c>
      <c r="BN75" s="14" t="s">
        <v>980</v>
      </c>
      <c r="BO75" s="165" t="s">
        <v>980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863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1319</v>
      </c>
      <c r="W78" s="173" t="s">
        <v>1215</v>
      </c>
      <c r="X78" s="218" t="s">
        <v>956</v>
      </c>
      <c r="Y78" s="158" t="s">
        <v>959</v>
      </c>
      <c r="Z78" s="158" t="s">
        <v>952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1418</v>
      </c>
      <c r="BK78" s="321" t="s">
        <v>1419</v>
      </c>
      <c r="BL78" s="15"/>
      <c r="BM78" s="14" t="s">
        <v>980</v>
      </c>
      <c r="BN78" s="14" t="s">
        <v>980</v>
      </c>
      <c r="BO78" s="165" t="s">
        <v>980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852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1379</v>
      </c>
      <c r="W79" s="173" t="s">
        <v>1385</v>
      </c>
      <c r="X79" s="218" t="s">
        <v>956</v>
      </c>
      <c r="Y79" s="158"/>
      <c r="Z79" s="158" t="s">
        <v>952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823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1420</v>
      </c>
      <c r="N80" s="204" t="s">
        <v>1421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1240</v>
      </c>
      <c r="W80" s="319" t="s">
        <v>1422</v>
      </c>
      <c r="X80" s="218" t="s">
        <v>956</v>
      </c>
      <c r="Y80" s="158" t="s">
        <v>959</v>
      </c>
      <c r="Z80" s="158" t="s">
        <v>952</v>
      </c>
      <c r="AA80" s="83">
        <v>1</v>
      </c>
      <c r="AB80" s="70" t="s">
        <v>947</v>
      </c>
      <c r="AC80" s="70" t="s">
        <v>942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1423</v>
      </c>
      <c r="BK80" s="16" t="s">
        <v>1424</v>
      </c>
      <c r="BL80" s="15"/>
      <c r="BM80" s="14" t="s">
        <v>980</v>
      </c>
      <c r="BN80" s="14" t="s">
        <v>980</v>
      </c>
      <c r="BO80" s="165" t="s">
        <v>980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836</v>
      </c>
      <c r="E81" s="314" t="s">
        <v>1264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1269</v>
      </c>
      <c r="W81" s="173" t="s">
        <v>1393</v>
      </c>
      <c r="X81" s="218" t="s">
        <v>956</v>
      </c>
      <c r="Y81" s="158"/>
      <c r="Z81" s="158" t="s">
        <v>952</v>
      </c>
      <c r="AA81" s="322" t="s">
        <v>1425</v>
      </c>
      <c r="AB81" s="70" t="s">
        <v>947</v>
      </c>
      <c r="AC81" s="70" t="s">
        <v>942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1426</v>
      </c>
      <c r="BK81" s="16" t="s">
        <v>1427</v>
      </c>
      <c r="BL81" s="15"/>
      <c r="BM81" s="14" t="s">
        <v>980</v>
      </c>
      <c r="BN81" s="14" t="s">
        <v>980</v>
      </c>
      <c r="BO81" s="165" t="s">
        <v>980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826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1334</v>
      </c>
      <c r="W82" s="173" t="s">
        <v>1335</v>
      </c>
      <c r="X82" s="218" t="s">
        <v>956</v>
      </c>
      <c r="Y82" s="158" t="s">
        <v>959</v>
      </c>
      <c r="Z82" s="158" t="s">
        <v>957</v>
      </c>
      <c r="AA82" s="83">
        <v>1</v>
      </c>
      <c r="AB82" s="70" t="s">
        <v>947</v>
      </c>
      <c r="AC82" s="70" t="s">
        <v>942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1428</v>
      </c>
      <c r="BK82" s="16" t="s">
        <v>1429</v>
      </c>
      <c r="BL82" s="15"/>
      <c r="BM82" s="14" t="s">
        <v>986</v>
      </c>
      <c r="BN82" s="14" t="s">
        <v>986</v>
      </c>
      <c r="BO82" s="165" t="s">
        <v>986</v>
      </c>
      <c r="BP82" s="16" t="s">
        <v>1429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827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1392</v>
      </c>
      <c r="W83" s="173" t="s">
        <v>1393</v>
      </c>
      <c r="X83" s="218" t="s">
        <v>956</v>
      </c>
      <c r="Y83" s="158" t="s">
        <v>959</v>
      </c>
      <c r="Z83" s="158" t="s">
        <v>952</v>
      </c>
      <c r="AA83" s="83">
        <v>2</v>
      </c>
      <c r="AB83" s="70" t="s">
        <v>947</v>
      </c>
      <c r="AC83" s="70" t="s">
        <v>942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1430</v>
      </c>
      <c r="BK83" s="321" t="s">
        <v>1431</v>
      </c>
      <c r="BL83" s="15"/>
      <c r="BM83" s="14" t="s">
        <v>986</v>
      </c>
      <c r="BN83" s="14" t="s">
        <v>986</v>
      </c>
      <c r="BO83" s="165" t="s">
        <v>986</v>
      </c>
      <c r="BP83" s="321" t="s">
        <v>1431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1224</v>
      </c>
      <c r="N84" s="217" t="s">
        <v>1225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1228</v>
      </c>
      <c r="W84" s="173" t="s">
        <v>1399</v>
      </c>
      <c r="X84" s="218" t="s">
        <v>956</v>
      </c>
      <c r="Y84" s="158" t="s">
        <v>959</v>
      </c>
      <c r="Z84" s="158" t="s">
        <v>957</v>
      </c>
      <c r="AA84" s="83">
        <v>1</v>
      </c>
      <c r="AB84" s="70" t="s">
        <v>947</v>
      </c>
      <c r="AC84" s="70" t="s">
        <v>942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1224</v>
      </c>
      <c r="AN84" s="278" t="s">
        <v>1225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1432</v>
      </c>
      <c r="BK84" s="321" t="s">
        <v>1433</v>
      </c>
      <c r="BL84" s="15"/>
      <c r="BM84" s="14" t="s">
        <v>980</v>
      </c>
      <c r="BN84" s="14" t="s">
        <v>980</v>
      </c>
      <c r="BO84" s="165" t="s">
        <v>980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1434</v>
      </c>
      <c r="N85" s="204" t="s">
        <v>1435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1221</v>
      </c>
      <c r="W85" s="319" t="s">
        <v>1436</v>
      </c>
      <c r="X85" s="218" t="s">
        <v>956</v>
      </c>
      <c r="Y85" s="158" t="s">
        <v>959</v>
      </c>
      <c r="Z85" s="158" t="s">
        <v>962</v>
      </c>
      <c r="AA85" s="83">
        <v>1</v>
      </c>
      <c r="AB85" s="70" t="s">
        <v>947</v>
      </c>
      <c r="AC85" s="70" t="s">
        <v>942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1437</v>
      </c>
      <c r="BK85" s="16" t="s">
        <v>1438</v>
      </c>
      <c r="BL85" s="15"/>
      <c r="BM85" s="14" t="s">
        <v>972</v>
      </c>
      <c r="BN85" s="14" t="s">
        <v>1003</v>
      </c>
      <c r="BO85" s="165" t="s">
        <v>1061</v>
      </c>
      <c r="BP85" s="16" t="s">
        <v>1439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854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1353</v>
      </c>
      <c r="W86" s="173" t="s">
        <v>1215</v>
      </c>
      <c r="X86" s="218" t="s">
        <v>956</v>
      </c>
      <c r="Y86" s="158" t="s">
        <v>959</v>
      </c>
      <c r="Z86" s="158" t="s">
        <v>961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1440</v>
      </c>
      <c r="BK86" s="321" t="s">
        <v>1441</v>
      </c>
      <c r="BL86" s="15"/>
      <c r="BM86" s="14" t="s">
        <v>980</v>
      </c>
      <c r="BN86" s="14" t="s">
        <v>980</v>
      </c>
      <c r="BO86" s="165" t="s">
        <v>980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1442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1443</v>
      </c>
      <c r="J87" s="217">
        <v>78</v>
      </c>
      <c r="K87" s="217">
        <v>336</v>
      </c>
      <c r="L87" s="83" t="s">
        <v>607</v>
      </c>
      <c r="M87" s="204" t="s">
        <v>1444</v>
      </c>
      <c r="N87" s="204" t="s">
        <v>1445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1297</v>
      </c>
      <c r="W87" s="319" t="s">
        <v>1446</v>
      </c>
      <c r="X87" s="218" t="s">
        <v>956</v>
      </c>
      <c r="Y87" s="158" t="s">
        <v>959</v>
      </c>
      <c r="Z87" s="158" t="s">
        <v>961</v>
      </c>
      <c r="AA87" s="83">
        <v>1</v>
      </c>
      <c r="AB87" s="70" t="s">
        <v>947</v>
      </c>
      <c r="AC87" s="70" t="s">
        <v>942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1447</v>
      </c>
      <c r="BK87" s="16" t="s">
        <v>1448</v>
      </c>
      <c r="BL87" s="15"/>
      <c r="BM87" s="14" t="s">
        <v>980</v>
      </c>
      <c r="BN87" s="14" t="s">
        <v>980</v>
      </c>
      <c r="BO87" s="165" t="s">
        <v>980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1357</v>
      </c>
      <c r="W88" s="173" t="s">
        <v>1407</v>
      </c>
      <c r="X88" s="218" t="s">
        <v>956</v>
      </c>
      <c r="Y88" s="158" t="s">
        <v>959</v>
      </c>
      <c r="Z88" s="158" t="s">
        <v>952</v>
      </c>
      <c r="AA88" s="83">
        <v>1</v>
      </c>
      <c r="AB88" s="70" t="s">
        <v>947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1449</v>
      </c>
      <c r="BK88" s="16" t="s">
        <v>1450</v>
      </c>
      <c r="BL88" s="15"/>
      <c r="BM88" s="14" t="s">
        <v>980</v>
      </c>
      <c r="BN88" s="14" t="s">
        <v>980</v>
      </c>
      <c r="BO88" s="165" t="s">
        <v>980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1233</v>
      </c>
      <c r="W89" s="173" t="s">
        <v>1399</v>
      </c>
      <c r="X89" s="218" t="s">
        <v>956</v>
      </c>
      <c r="Y89" s="158" t="s">
        <v>959</v>
      </c>
      <c r="Z89" s="158" t="s">
        <v>957</v>
      </c>
      <c r="AA89" s="83">
        <v>1</v>
      </c>
      <c r="AB89" s="70" t="s">
        <v>947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1451</v>
      </c>
      <c r="BK89" s="321" t="s">
        <v>1452</v>
      </c>
      <c r="BL89" s="15"/>
      <c r="BM89" s="14" t="s">
        <v>980</v>
      </c>
      <c r="BN89" s="14" t="s">
        <v>980</v>
      </c>
      <c r="BO89" s="165" t="s">
        <v>980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1415</v>
      </c>
      <c r="W90" s="173" t="s">
        <v>1453</v>
      </c>
      <c r="X90" s="218" t="s">
        <v>956</v>
      </c>
      <c r="Y90" s="158" t="s">
        <v>959</v>
      </c>
      <c r="Z90" s="158" t="s">
        <v>952</v>
      </c>
      <c r="AA90" s="83">
        <v>1</v>
      </c>
      <c r="AB90" s="70" t="s">
        <v>947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1454</v>
      </c>
      <c r="BK90" s="16" t="s">
        <v>1455</v>
      </c>
      <c r="BL90" s="15"/>
      <c r="BM90" s="14" t="s">
        <v>976</v>
      </c>
      <c r="BN90" s="14" t="s">
        <v>1006</v>
      </c>
      <c r="BO90" s="165" t="s">
        <v>1069</v>
      </c>
      <c r="BP90" s="16" t="s">
        <v>1455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1392</v>
      </c>
      <c r="W93" s="173" t="s">
        <v>1393</v>
      </c>
      <c r="X93" s="218" t="s">
        <v>951</v>
      </c>
      <c r="Y93" s="158" t="s">
        <v>950</v>
      </c>
      <c r="Z93" s="158" t="s">
        <v>952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1456</v>
      </c>
      <c r="BK93" s="16" t="s">
        <v>1456</v>
      </c>
      <c r="BL93" s="15"/>
      <c r="BM93" s="14" t="s">
        <v>978</v>
      </c>
      <c r="BN93" s="14" t="s">
        <v>1006</v>
      </c>
      <c r="BO93" s="165" t="s">
        <v>1116</v>
      </c>
      <c r="BP93" s="16" t="s">
        <v>1457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1265</v>
      </c>
      <c r="N94" s="204" t="s">
        <v>1266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1458</v>
      </c>
      <c r="W94" s="173" t="s">
        <v>1459</v>
      </c>
      <c r="X94" s="218" t="s">
        <v>956</v>
      </c>
      <c r="Y94" s="158" t="s">
        <v>959</v>
      </c>
      <c r="Z94" s="158" t="s">
        <v>957</v>
      </c>
      <c r="AA94" s="83">
        <v>1</v>
      </c>
      <c r="AB94" s="70" t="s">
        <v>947</v>
      </c>
      <c r="AC94" s="70" t="s">
        <v>942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1460</v>
      </c>
      <c r="BK94" s="16" t="s">
        <v>1461</v>
      </c>
      <c r="BL94" s="15"/>
      <c r="BM94" s="14" t="s">
        <v>986</v>
      </c>
      <c r="BN94" s="14" t="s">
        <v>986</v>
      </c>
      <c r="BO94" s="165" t="s">
        <v>986</v>
      </c>
      <c r="BP94" s="16" t="s">
        <v>1461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863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1319</v>
      </c>
      <c r="W95" s="173" t="s">
        <v>1215</v>
      </c>
      <c r="X95" s="218" t="s">
        <v>951</v>
      </c>
      <c r="Y95" s="158" t="s">
        <v>950</v>
      </c>
      <c r="Z95" s="158" t="s">
        <v>952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1462</v>
      </c>
      <c r="BK95" s="16" t="s">
        <v>1463</v>
      </c>
      <c r="BL95" s="15"/>
      <c r="BM95" s="14" t="s">
        <v>981</v>
      </c>
      <c r="BN95" s="14" t="s">
        <v>998</v>
      </c>
      <c r="BO95" s="165" t="s">
        <v>1071</v>
      </c>
      <c r="BP95" s="16" t="s">
        <v>1464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852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1379</v>
      </c>
      <c r="W96" s="173" t="s">
        <v>1385</v>
      </c>
      <c r="X96" s="218" t="s">
        <v>951</v>
      </c>
      <c r="Y96" s="158" t="s">
        <v>950</v>
      </c>
      <c r="Z96" s="158" t="s">
        <v>952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1462</v>
      </c>
      <c r="BK96" s="16" t="s">
        <v>1465</v>
      </c>
      <c r="BL96" s="15"/>
      <c r="BM96" s="14" t="s">
        <v>981</v>
      </c>
      <c r="BN96" s="14" t="s">
        <v>998</v>
      </c>
      <c r="BO96" s="165" t="s">
        <v>1071</v>
      </c>
      <c r="BP96" s="16" t="s">
        <v>1466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885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1214</v>
      </c>
      <c r="W97" s="173" t="s">
        <v>1215</v>
      </c>
      <c r="X97" s="218" t="s">
        <v>956</v>
      </c>
      <c r="Y97" s="158" t="s">
        <v>959</v>
      </c>
      <c r="Z97" s="158" t="s">
        <v>961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1467</v>
      </c>
      <c r="BK97" s="16" t="s">
        <v>1468</v>
      </c>
      <c r="BL97" s="15"/>
      <c r="BM97" s="14" t="s">
        <v>986</v>
      </c>
      <c r="BN97" s="14" t="s">
        <v>986</v>
      </c>
      <c r="BO97" s="165" t="s">
        <v>986</v>
      </c>
      <c r="BP97" s="16" t="s">
        <v>1469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836</v>
      </c>
      <c r="E98" s="314" t="s">
        <v>1264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1470</v>
      </c>
      <c r="W98" s="319" t="s">
        <v>1393</v>
      </c>
      <c r="X98" s="218" t="s">
        <v>956</v>
      </c>
      <c r="Y98" s="158" t="s">
        <v>959</v>
      </c>
      <c r="Z98" s="158" t="s">
        <v>962</v>
      </c>
      <c r="AA98" s="322" t="s">
        <v>1425</v>
      </c>
      <c r="AB98" s="70" t="s">
        <v>947</v>
      </c>
      <c r="AC98" s="70" t="s">
        <v>942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1388</v>
      </c>
      <c r="BK98" s="16" t="s">
        <v>1471</v>
      </c>
      <c r="BL98" s="15"/>
      <c r="BM98" s="14" t="s">
        <v>980</v>
      </c>
      <c r="BN98" s="14" t="s">
        <v>980</v>
      </c>
      <c r="BO98" s="165" t="s">
        <v>980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823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1472</v>
      </c>
      <c r="N99" s="204" t="s">
        <v>1473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1240</v>
      </c>
      <c r="W99" s="319" t="s">
        <v>1422</v>
      </c>
      <c r="X99" s="218" t="s">
        <v>956</v>
      </c>
      <c r="Y99" s="158" t="s">
        <v>959</v>
      </c>
      <c r="Z99" s="158" t="s">
        <v>957</v>
      </c>
      <c r="AA99" s="83">
        <v>1</v>
      </c>
      <c r="AB99" s="70" t="s">
        <v>947</v>
      </c>
      <c r="AC99" s="70" t="s">
        <v>942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1474</v>
      </c>
      <c r="AN99" s="278" t="s">
        <v>1475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1476</v>
      </c>
      <c r="BK99" s="16" t="s">
        <v>1477</v>
      </c>
      <c r="BL99" s="15"/>
      <c r="BM99" s="14" t="s">
        <v>973</v>
      </c>
      <c r="BN99" s="14" t="s">
        <v>1004</v>
      </c>
      <c r="BO99" s="165" t="s">
        <v>1082</v>
      </c>
      <c r="BP99" s="16" t="s">
        <v>1477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826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1478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1334</v>
      </c>
      <c r="W100" s="173" t="s">
        <v>1335</v>
      </c>
      <c r="X100" s="218" t="s">
        <v>951</v>
      </c>
      <c r="Y100" s="158" t="s">
        <v>950</v>
      </c>
      <c r="Z100" s="158" t="s">
        <v>952</v>
      </c>
      <c r="AA100" s="83">
        <v>1</v>
      </c>
      <c r="AB100" s="70" t="s">
        <v>947</v>
      </c>
      <c r="AC100" s="70" t="s">
        <v>942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1479</v>
      </c>
      <c r="BK100" s="16" t="s">
        <v>1480</v>
      </c>
      <c r="BL100" s="15"/>
      <c r="BM100" s="14" t="s">
        <v>980</v>
      </c>
      <c r="BN100" s="14" t="s">
        <v>980</v>
      </c>
      <c r="BO100" s="165" t="s">
        <v>980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827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1392</v>
      </c>
      <c r="W101" s="173" t="s">
        <v>1393</v>
      </c>
      <c r="X101" s="218" t="s">
        <v>951</v>
      </c>
      <c r="Y101" s="158" t="s">
        <v>950</v>
      </c>
      <c r="Z101" s="158" t="s">
        <v>952</v>
      </c>
      <c r="AA101" s="83">
        <v>2</v>
      </c>
      <c r="AB101" s="70" t="s">
        <v>947</v>
      </c>
      <c r="AC101" s="70" t="s">
        <v>942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1481</v>
      </c>
      <c r="BK101" s="16" t="s">
        <v>1482</v>
      </c>
      <c r="BL101" s="15"/>
      <c r="BM101" s="14" t="s">
        <v>980</v>
      </c>
      <c r="BN101" s="14" t="s">
        <v>980</v>
      </c>
      <c r="BO101" s="165" t="s">
        <v>980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ref="BT70:BT135" si="18">IF(BN101="","",SUBSTITUTE(BM101," ","")&amp;SUBSTITUTE(BN101," ",""))</f>
        <v>OKOK</v>
      </c>
    </row>
    <row r="102" spans="1:72" ht="23.25">
      <c r="A102" s="50" t="str">
        <f t="shared" si="14"/>
        <v>V86</v>
      </c>
      <c r="B102" s="171"/>
      <c r="C102" s="8" t="str">
        <f>IF(BS_CONTROLE[[#This Row],[DATA]]="","",WEEKNUM(BS_CONTROLE[[#This Row],[DATA]]))</f>
        <v/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v>1020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1228</v>
      </c>
      <c r="W102" s="173" t="s">
        <v>1399</v>
      </c>
      <c r="X102" s="218" t="s">
        <v>956</v>
      </c>
      <c r="Y102" s="158"/>
      <c r="Z102" s="158" t="s">
        <v>957</v>
      </c>
      <c r="AA102" s="83">
        <v>1</v>
      </c>
      <c r="AB102" s="70" t="s">
        <v>947</v>
      </c>
      <c r="AC102" s="70" t="s">
        <v>942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/>
      <c r="AS102" s="38"/>
      <c r="AT102" s="38"/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/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Aderente</v>
      </c>
      <c r="BR102" s="18" t="str">
        <f t="shared" si="16"/>
        <v>*</v>
      </c>
      <c r="BS102" s="18" t="str">
        <f t="shared" si="17"/>
        <v>*</v>
      </c>
      <c r="BT102" s="225" t="str">
        <f t="shared" si="18"/>
        <v/>
      </c>
    </row>
    <row r="103" spans="1:72" ht="23.25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1483</v>
      </c>
      <c r="N103" s="204" t="s">
        <v>1484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1221</v>
      </c>
      <c r="W103" s="319" t="s">
        <v>1485</v>
      </c>
      <c r="X103" s="218" t="s">
        <v>956</v>
      </c>
      <c r="Y103" s="158" t="s">
        <v>959</v>
      </c>
      <c r="Z103" s="158" t="s">
        <v>962</v>
      </c>
      <c r="AA103" s="83">
        <v>1</v>
      </c>
      <c r="AB103" s="70" t="s">
        <v>947</v>
      </c>
      <c r="AC103" s="70" t="s">
        <v>942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1286</v>
      </c>
      <c r="BK103" s="174" t="s">
        <v>1486</v>
      </c>
      <c r="BL103" s="15"/>
      <c r="BM103" s="14" t="s">
        <v>980</v>
      </c>
      <c r="BN103" s="14" t="s">
        <v>980</v>
      </c>
      <c r="BO103" s="165" t="s">
        <v>980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8"/>
        <v>OKOK</v>
      </c>
    </row>
    <row r="104" spans="1:72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854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1353</v>
      </c>
      <c r="W104" s="173" t="s">
        <v>1215</v>
      </c>
      <c r="X104" s="218" t="s">
        <v>956</v>
      </c>
      <c r="Y104" s="158" t="s">
        <v>959</v>
      </c>
      <c r="Z104" s="158" t="s">
        <v>961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1467</v>
      </c>
      <c r="BK104" s="16" t="s">
        <v>1487</v>
      </c>
      <c r="BL104" s="15"/>
      <c r="BM104" s="14" t="s">
        <v>980</v>
      </c>
      <c r="BN104" s="14" t="s">
        <v>980</v>
      </c>
      <c r="BO104" s="165" t="s">
        <v>980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8"/>
        <v>OKOK</v>
      </c>
    </row>
    <row r="105" spans="1:72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1357</v>
      </c>
      <c r="W105" s="173" t="s">
        <v>1407</v>
      </c>
      <c r="X105" s="218" t="s">
        <v>956</v>
      </c>
      <c r="Y105" s="158" t="s">
        <v>959</v>
      </c>
      <c r="Z105" s="158" t="s">
        <v>952</v>
      </c>
      <c r="AA105" s="83">
        <v>1</v>
      </c>
      <c r="AB105" s="70" t="s">
        <v>947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1488</v>
      </c>
      <c r="BK105" s="16" t="s">
        <v>1489</v>
      </c>
      <c r="BL105" s="15"/>
      <c r="BM105" s="14" t="s">
        <v>980</v>
      </c>
      <c r="BN105" s="14" t="s">
        <v>980</v>
      </c>
      <c r="BO105" s="165" t="s">
        <v>980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8"/>
        <v>OKOK</v>
      </c>
    </row>
    <row r="106" spans="1:72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1233</v>
      </c>
      <c r="W106" s="173" t="s">
        <v>1399</v>
      </c>
      <c r="X106" s="218" t="s">
        <v>956</v>
      </c>
      <c r="Y106" s="158" t="s">
        <v>959</v>
      </c>
      <c r="Z106" s="158" t="s">
        <v>957</v>
      </c>
      <c r="AA106" s="83">
        <v>1</v>
      </c>
      <c r="AB106" s="70" t="s">
        <v>947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1490</v>
      </c>
      <c r="BK106" s="16" t="s">
        <v>1491</v>
      </c>
      <c r="BL106" s="15"/>
      <c r="BM106" s="14" t="s">
        <v>978</v>
      </c>
      <c r="BN106" s="14" t="s">
        <v>997</v>
      </c>
      <c r="BO106" s="165" t="s">
        <v>1070</v>
      </c>
      <c r="BP106" s="16" t="s">
        <v>1491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8"/>
        <v>ModernizaçãoEquipamento</v>
      </c>
    </row>
    <row r="107" spans="1:72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863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1319</v>
      </c>
      <c r="W107" s="173" t="s">
        <v>1215</v>
      </c>
      <c r="X107" s="218" t="s">
        <v>956</v>
      </c>
      <c r="Y107" s="158" t="s">
        <v>959</v>
      </c>
      <c r="Z107" s="158" t="s">
        <v>957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1492</v>
      </c>
      <c r="BK107" s="16" t="s">
        <v>1492</v>
      </c>
      <c r="BL107" s="15"/>
      <c r="BM107" s="14" t="s">
        <v>980</v>
      </c>
      <c r="BN107" s="14" t="s">
        <v>980</v>
      </c>
      <c r="BO107" s="165" t="s">
        <v>980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8"/>
        <v>OKOK</v>
      </c>
    </row>
    <row r="108" spans="1:72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1265</v>
      </c>
      <c r="N108" s="204" t="s">
        <v>1266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1459</v>
      </c>
      <c r="X108" s="218" t="s">
        <v>956</v>
      </c>
      <c r="Y108" s="158" t="s">
        <v>959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1493</v>
      </c>
      <c r="BK108" s="16" t="s">
        <v>1493</v>
      </c>
      <c r="BL108" s="15"/>
      <c r="BM108" s="14" t="s">
        <v>980</v>
      </c>
      <c r="BN108" s="14" t="s">
        <v>980</v>
      </c>
      <c r="BO108" s="165" t="s">
        <v>980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8"/>
        <v>OKOK</v>
      </c>
    </row>
    <row r="109" spans="1:72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885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1214</v>
      </c>
      <c r="W109" s="173" t="s">
        <v>1215</v>
      </c>
      <c r="X109" s="218" t="s">
        <v>956</v>
      </c>
      <c r="Y109" s="158" t="s">
        <v>959</v>
      </c>
      <c r="Z109" s="158" t="s">
        <v>952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1494</v>
      </c>
      <c r="BK109" s="16" t="s">
        <v>1495</v>
      </c>
      <c r="BL109" s="15"/>
      <c r="BM109" s="14" t="s">
        <v>980</v>
      </c>
      <c r="BN109" s="14" t="s">
        <v>980</v>
      </c>
      <c r="BO109" s="165" t="s">
        <v>980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8"/>
        <v>OKOK</v>
      </c>
    </row>
    <row r="110" spans="1:72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823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1474</v>
      </c>
      <c r="N110" s="204" t="s">
        <v>1475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1240</v>
      </c>
      <c r="W110" s="319" t="s">
        <v>1422</v>
      </c>
      <c r="X110" s="218" t="s">
        <v>956</v>
      </c>
      <c r="Y110" s="158" t="s">
        <v>959</v>
      </c>
      <c r="Z110" s="158" t="s">
        <v>957</v>
      </c>
      <c r="AA110" s="83">
        <v>1</v>
      </c>
      <c r="AB110" s="70" t="s">
        <v>947</v>
      </c>
      <c r="AC110" s="70" t="s">
        <v>942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1496</v>
      </c>
      <c r="BK110" s="16" t="s">
        <v>1496</v>
      </c>
      <c r="BL110" s="15"/>
      <c r="BM110" s="14" t="s">
        <v>986</v>
      </c>
      <c r="BN110" s="14" t="s">
        <v>986</v>
      </c>
      <c r="BO110" s="165" t="s">
        <v>986</v>
      </c>
      <c r="BP110" s="16" t="s">
        <v>1496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8"/>
        <v>SemOportunidadeSemOportunidade</v>
      </c>
    </row>
    <row r="111" spans="1:72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826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1478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1334</v>
      </c>
      <c r="W111" s="173" t="s">
        <v>1335</v>
      </c>
      <c r="X111" s="218" t="s">
        <v>956</v>
      </c>
      <c r="Y111" s="158" t="s">
        <v>959</v>
      </c>
      <c r="Z111" s="158" t="s">
        <v>952</v>
      </c>
      <c r="AA111" s="83">
        <v>1</v>
      </c>
      <c r="AB111" s="70" t="s">
        <v>947</v>
      </c>
      <c r="AC111" s="70" t="s">
        <v>942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1497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1498</v>
      </c>
      <c r="BK111" s="16" t="s">
        <v>1499</v>
      </c>
      <c r="BL111" s="15"/>
      <c r="BM111" s="14" t="s">
        <v>986</v>
      </c>
      <c r="BN111" s="14" t="s">
        <v>986</v>
      </c>
      <c r="BO111" s="165" t="s">
        <v>986</v>
      </c>
      <c r="BP111" s="16" t="s">
        <v>1499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8"/>
        <v>SemOportunidadeSemOportunidade</v>
      </c>
    </row>
    <row r="112" spans="1:72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1500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1501</v>
      </c>
      <c r="W112" s="173" t="s">
        <v>1502</v>
      </c>
      <c r="X112" s="218" t="s">
        <v>956</v>
      </c>
      <c r="Y112" s="158" t="s">
        <v>959</v>
      </c>
      <c r="Z112" s="158" t="s">
        <v>961</v>
      </c>
      <c r="AA112" s="83"/>
      <c r="AB112" s="70" t="s">
        <v>953</v>
      </c>
      <c r="AC112" s="70" t="s">
        <v>954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1503</v>
      </c>
      <c r="BK112" s="16" t="s">
        <v>1503</v>
      </c>
      <c r="BL112" s="15"/>
      <c r="BM112" s="14" t="s">
        <v>980</v>
      </c>
      <c r="BN112" s="14" t="s">
        <v>980</v>
      </c>
      <c r="BO112" s="165" t="s">
        <v>980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8"/>
        <v>OKOK</v>
      </c>
    </row>
    <row r="113" spans="1:72" ht="23.25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1504</v>
      </c>
      <c r="N113" s="204" t="s">
        <v>1505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1221</v>
      </c>
      <c r="W113" s="319" t="s">
        <v>1506</v>
      </c>
      <c r="X113" s="218" t="s">
        <v>956</v>
      </c>
      <c r="Y113" s="158" t="s">
        <v>959</v>
      </c>
      <c r="Z113" s="158" t="s">
        <v>961</v>
      </c>
      <c r="AA113" s="83">
        <v>1</v>
      </c>
      <c r="AB113" s="70" t="s">
        <v>947</v>
      </c>
      <c r="AC113" s="70" t="s">
        <v>942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1507</v>
      </c>
      <c r="BK113" s="174" t="s">
        <v>1508</v>
      </c>
      <c r="BL113" s="15"/>
      <c r="BM113" s="14" t="s">
        <v>980</v>
      </c>
      <c r="BN113" s="14" t="s">
        <v>980</v>
      </c>
      <c r="BO113" s="165" t="s">
        <v>980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8"/>
        <v>OKOK</v>
      </c>
    </row>
    <row r="114" spans="1:72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888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1509</v>
      </c>
      <c r="W114" s="173" t="s">
        <v>1215</v>
      </c>
      <c r="X114" s="218" t="s">
        <v>956</v>
      </c>
      <c r="Y114" s="158" t="s">
        <v>959</v>
      </c>
      <c r="Z114" s="158" t="s">
        <v>952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1510</v>
      </c>
      <c r="BK114" s="16" t="s">
        <v>1511</v>
      </c>
      <c r="BL114" s="15"/>
      <c r="BM114" s="14" t="s">
        <v>982</v>
      </c>
      <c r="BN114" s="14" t="s">
        <v>1007</v>
      </c>
      <c r="BO114" s="165" t="s">
        <v>1007</v>
      </c>
      <c r="BP114" s="16" t="s">
        <v>1511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8"/>
        <v>CondiçõesClimáticaChuva</v>
      </c>
    </row>
    <row r="115" spans="1:72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1512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1513</v>
      </c>
      <c r="N115" s="204" t="s">
        <v>1514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1401</v>
      </c>
      <c r="W115" s="173" t="s">
        <v>1515</v>
      </c>
      <c r="X115" s="51" t="s">
        <v>956</v>
      </c>
      <c r="Y115" s="158" t="s">
        <v>959</v>
      </c>
      <c r="Z115" s="158" t="s">
        <v>957</v>
      </c>
      <c r="AA115" s="144">
        <v>1</v>
      </c>
      <c r="AB115" s="70" t="s">
        <v>947</v>
      </c>
      <c r="AC115" s="70" t="s">
        <v>942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1498</v>
      </c>
      <c r="BK115" s="16" t="s">
        <v>1516</v>
      </c>
      <c r="BL115" s="15"/>
      <c r="BM115" s="14" t="s">
        <v>981</v>
      </c>
      <c r="BN115" s="14" t="s">
        <v>971</v>
      </c>
      <c r="BO115" s="165" t="s">
        <v>1072</v>
      </c>
      <c r="BP115" s="16" t="s">
        <v>1516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8"/>
        <v>AnomaliaMecânica</v>
      </c>
    </row>
    <row r="116" spans="1:72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1357</v>
      </c>
      <c r="W116" s="173" t="s">
        <v>1407</v>
      </c>
      <c r="X116" s="218" t="s">
        <v>956</v>
      </c>
      <c r="Y116" s="158" t="s">
        <v>959</v>
      </c>
      <c r="Z116" s="158" t="s">
        <v>952</v>
      </c>
      <c r="AA116" s="83">
        <v>1</v>
      </c>
      <c r="AB116" s="70" t="s">
        <v>947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1517</v>
      </c>
      <c r="BK116" s="16" t="s">
        <v>1517</v>
      </c>
      <c r="BL116" s="15"/>
      <c r="BM116" s="14" t="s">
        <v>982</v>
      </c>
      <c r="BN116" s="14" t="s">
        <v>1007</v>
      </c>
      <c r="BO116" s="165" t="s">
        <v>1007</v>
      </c>
      <c r="BP116" s="16" t="s">
        <v>1517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8"/>
        <v>CondiçõesClimáticaChuva</v>
      </c>
    </row>
    <row r="117" spans="1:72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1233</v>
      </c>
      <c r="W117" s="173" t="s">
        <v>1399</v>
      </c>
      <c r="X117" s="218" t="s">
        <v>956</v>
      </c>
      <c r="Y117" s="158" t="s">
        <v>959</v>
      </c>
      <c r="Z117" s="158" t="s">
        <v>957</v>
      </c>
      <c r="AA117" s="83">
        <v>1</v>
      </c>
      <c r="AB117" s="70" t="s">
        <v>947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1518</v>
      </c>
      <c r="BK117" s="16" t="s">
        <v>1519</v>
      </c>
      <c r="BL117" s="15"/>
      <c r="BM117" s="14" t="s">
        <v>978</v>
      </c>
      <c r="BN117" s="14" t="s">
        <v>997</v>
      </c>
      <c r="BO117" s="165" t="s">
        <v>1070</v>
      </c>
      <c r="BP117" s="16" t="s">
        <v>1519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8"/>
        <v>ModernizaçãoEquipamento</v>
      </c>
    </row>
    <row r="118" spans="1:72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1498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8"/>
        <v/>
      </c>
    </row>
    <row r="119" spans="1:72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2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826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1478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1334</v>
      </c>
      <c r="W120" s="173" t="s">
        <v>1335</v>
      </c>
      <c r="X120" s="218" t="s">
        <v>956</v>
      </c>
      <c r="Y120" s="158"/>
      <c r="Z120" s="158" t="s">
        <v>952</v>
      </c>
      <c r="AA120" s="83">
        <v>1</v>
      </c>
      <c r="AB120" s="70" t="s">
        <v>947</v>
      </c>
      <c r="AC120" s="70" t="s">
        <v>942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1520</v>
      </c>
      <c r="BK120" s="16" t="s">
        <v>1520</v>
      </c>
      <c r="BL120" s="15"/>
      <c r="BM120" s="14" t="s">
        <v>986</v>
      </c>
      <c r="BN120" s="14" t="s">
        <v>986</v>
      </c>
      <c r="BO120" s="165" t="s">
        <v>986</v>
      </c>
      <c r="BP120" s="16" t="s">
        <v>1520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8"/>
        <v>SemOportunidadeSemOportunidade</v>
      </c>
    </row>
    <row r="121" spans="1:72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823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1521</v>
      </c>
      <c r="N121" s="204" t="s">
        <v>1522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1240</v>
      </c>
      <c r="W121" s="319" t="s">
        <v>1422</v>
      </c>
      <c r="X121" s="218" t="s">
        <v>956</v>
      </c>
      <c r="Y121" s="158"/>
      <c r="Z121" s="158" t="s">
        <v>957</v>
      </c>
      <c r="AA121" s="83">
        <v>1</v>
      </c>
      <c r="AB121" s="70" t="s">
        <v>947</v>
      </c>
      <c r="AC121" s="70" t="s">
        <v>942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1520</v>
      </c>
      <c r="BK121" s="16" t="s">
        <v>1520</v>
      </c>
      <c r="BL121" s="15"/>
      <c r="BM121" s="14" t="s">
        <v>986</v>
      </c>
      <c r="BN121" s="14" t="s">
        <v>986</v>
      </c>
      <c r="BO121" s="165" t="s">
        <v>986</v>
      </c>
      <c r="BP121" s="16" t="s">
        <v>1520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8"/>
        <v>SemOportunidadeSemOportunidade</v>
      </c>
    </row>
    <row r="122" spans="1:72" ht="23.25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1523</v>
      </c>
      <c r="J122" s="217">
        <v>74</v>
      </c>
      <c r="K122" s="217">
        <v>26</v>
      </c>
      <c r="L122" s="83" t="s">
        <v>607</v>
      </c>
      <c r="M122" s="204" t="s">
        <v>1524</v>
      </c>
      <c r="N122" s="204" t="s">
        <v>1525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1221</v>
      </c>
      <c r="W122" s="319" t="s">
        <v>1526</v>
      </c>
      <c r="X122" s="218" t="s">
        <v>956</v>
      </c>
      <c r="Y122" s="158"/>
      <c r="Z122" s="158" t="s">
        <v>961</v>
      </c>
      <c r="AA122" s="83">
        <v>1</v>
      </c>
      <c r="AB122" s="70" t="s">
        <v>947</v>
      </c>
      <c r="AC122" s="70" t="s">
        <v>942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1508</v>
      </c>
      <c r="BK122" s="174" t="s">
        <v>1508</v>
      </c>
      <c r="BL122" s="15"/>
      <c r="BM122" s="14" t="s">
        <v>980</v>
      </c>
      <c r="BN122" s="14" t="s">
        <v>980</v>
      </c>
      <c r="BO122" s="165" t="s">
        <v>980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8"/>
        <v>OKOK</v>
      </c>
    </row>
    <row r="123" spans="1:72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1527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1528</v>
      </c>
      <c r="N123" s="204" t="s">
        <v>1529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1228</v>
      </c>
      <c r="W123" s="173" t="s">
        <v>1530</v>
      </c>
      <c r="X123" s="218" t="s">
        <v>956</v>
      </c>
      <c r="Y123" s="158"/>
      <c r="Z123" s="158" t="s">
        <v>957</v>
      </c>
      <c r="AA123" s="83">
        <v>1</v>
      </c>
      <c r="AB123" s="70" t="s">
        <v>947</v>
      </c>
      <c r="AC123" s="70" t="s">
        <v>942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1531</v>
      </c>
      <c r="BK123" s="16" t="s">
        <v>1531</v>
      </c>
      <c r="BL123" s="15"/>
      <c r="BM123" s="14" t="s">
        <v>980</v>
      </c>
      <c r="BN123" s="14" t="s">
        <v>980</v>
      </c>
      <c r="BO123" s="165" t="s">
        <v>980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8"/>
        <v>OKOK</v>
      </c>
    </row>
    <row r="124" spans="1:72" ht="23.25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1357</v>
      </c>
      <c r="W124" s="173" t="s">
        <v>1407</v>
      </c>
      <c r="X124" s="218" t="s">
        <v>956</v>
      </c>
      <c r="Y124" s="158"/>
      <c r="Z124" s="158" t="s">
        <v>952</v>
      </c>
      <c r="AA124" s="83">
        <v>1</v>
      </c>
      <c r="AB124" s="70" t="s">
        <v>947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1532</v>
      </c>
      <c r="BK124" s="16" t="s">
        <v>1533</v>
      </c>
      <c r="BL124" s="15"/>
      <c r="BM124" s="14" t="s">
        <v>980</v>
      </c>
      <c r="BN124" s="14" t="s">
        <v>980</v>
      </c>
      <c r="BO124" s="165" t="s">
        <v>980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8"/>
        <v>OKOK</v>
      </c>
    </row>
    <row r="125" spans="1:72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/>
    </row>
    <row r="126" spans="1:72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8"/>
        <v/>
      </c>
    </row>
    <row r="127" spans="1:72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2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</row>
    <row r="129" spans="1:75" ht="23.25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863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1534</v>
      </c>
      <c r="W130" s="173" t="s">
        <v>1215</v>
      </c>
      <c r="X130" s="218" t="s">
        <v>956</v>
      </c>
      <c r="Y130" s="158" t="s">
        <v>959</v>
      </c>
      <c r="Z130" s="158" t="s">
        <v>952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1535</v>
      </c>
      <c r="BK130" s="16" t="s">
        <v>1536</v>
      </c>
      <c r="BL130" s="15" t="s">
        <v>1537</v>
      </c>
      <c r="BM130" s="14" t="s">
        <v>986</v>
      </c>
      <c r="BN130" s="14" t="s">
        <v>986</v>
      </c>
      <c r="BO130" s="165" t="s">
        <v>986</v>
      </c>
      <c r="BP130" s="16" t="s">
        <v>1536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8"/>
        <v>SemOportunidadeSemOportunidade</v>
      </c>
      <c r="BU130" s="5"/>
      <c r="BV130" s="5"/>
      <c r="BW130" s="5"/>
    </row>
    <row r="131" spans="1:75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1538</v>
      </c>
      <c r="I131" s="173" t="s">
        <v>1538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1539</v>
      </c>
      <c r="O131" s="173">
        <v>0.375</v>
      </c>
      <c r="P131" s="173">
        <v>0.10416666666666667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1540</v>
      </c>
      <c r="W131" s="217" t="s">
        <v>1541</v>
      </c>
      <c r="X131" s="218" t="s">
        <v>951</v>
      </c>
      <c r="Y131" s="158" t="s">
        <v>950</v>
      </c>
      <c r="Z131" s="218" t="s">
        <v>952</v>
      </c>
      <c r="AA131" s="217">
        <v>2</v>
      </c>
      <c r="AB131" s="172" t="s">
        <v>953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1542</v>
      </c>
      <c r="BK131" s="16" t="s">
        <v>1542</v>
      </c>
      <c r="BL131" s="15"/>
      <c r="BM131" s="14" t="s">
        <v>974</v>
      </c>
      <c r="BN131" s="14" t="s">
        <v>995</v>
      </c>
      <c r="BO131" s="165" t="s">
        <v>1102</v>
      </c>
      <c r="BP131" s="16" t="s">
        <v>1543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8"/>
        <v>CCOEscalaEquipagem</v>
      </c>
      <c r="BU131" s="5"/>
      <c r="BV131" s="5"/>
      <c r="BW131" s="5"/>
    </row>
    <row r="132" spans="1:75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1544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1276</v>
      </c>
      <c r="W132" s="173" t="s">
        <v>1545</v>
      </c>
      <c r="X132" s="218" t="s">
        <v>956</v>
      </c>
      <c r="Y132" s="158" t="s">
        <v>959</v>
      </c>
      <c r="Z132" s="158" t="s">
        <v>952</v>
      </c>
      <c r="AA132" s="83">
        <v>1</v>
      </c>
      <c r="AB132" s="70" t="s">
        <v>947</v>
      </c>
      <c r="AC132" s="70" t="s">
        <v>942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1546</v>
      </c>
      <c r="BK132" s="16" t="s">
        <v>1547</v>
      </c>
      <c r="BL132" s="15"/>
      <c r="BM132" s="14" t="s">
        <v>983</v>
      </c>
      <c r="BN132" s="14" t="s">
        <v>991</v>
      </c>
      <c r="BO132" s="165" t="s">
        <v>1099</v>
      </c>
      <c r="BP132" s="16" t="s">
        <v>1548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8"/>
        <v>ConfiabilidadeOperação</v>
      </c>
      <c r="BU132" s="5"/>
      <c r="BV132" s="5"/>
      <c r="BW132" s="5"/>
    </row>
    <row r="133" spans="1:75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823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1474</v>
      </c>
      <c r="N133" s="204" t="s">
        <v>1475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1240</v>
      </c>
      <c r="W133" s="319" t="s">
        <v>1422</v>
      </c>
      <c r="X133" s="218" t="s">
        <v>956</v>
      </c>
      <c r="Y133" s="158" t="s">
        <v>959</v>
      </c>
      <c r="Z133" s="158" t="s">
        <v>957</v>
      </c>
      <c r="AA133" s="83">
        <v>1</v>
      </c>
      <c r="AB133" s="70" t="s">
        <v>947</v>
      </c>
      <c r="AC133" s="70" t="s">
        <v>942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1549</v>
      </c>
      <c r="BK133" s="324" t="s">
        <v>1550</v>
      </c>
      <c r="BL133" s="15"/>
      <c r="BM133" s="14" t="s">
        <v>980</v>
      </c>
      <c r="BN133" s="14" t="s">
        <v>980</v>
      </c>
      <c r="BO133" s="165" t="s">
        <v>980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>IF(BN133="","",SUBSTITUTE(BM133," ","")&amp;SUBSTITUTE(BN133," ",""))</f>
        <v>OKOK</v>
      </c>
      <c r="BU133" s="5"/>
      <c r="BV133" s="5"/>
      <c r="BW133" s="5"/>
    </row>
    <row r="134" spans="1:75" ht="23.25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836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1470</v>
      </c>
      <c r="W134" s="319" t="s">
        <v>1551</v>
      </c>
      <c r="X134" s="218" t="s">
        <v>956</v>
      </c>
      <c r="Y134" s="158" t="s">
        <v>959</v>
      </c>
      <c r="Z134" s="158" t="s">
        <v>962</v>
      </c>
      <c r="AA134" s="322" t="s">
        <v>1425</v>
      </c>
      <c r="AB134" s="70" t="s">
        <v>947</v>
      </c>
      <c r="AC134" s="70" t="s">
        <v>942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1552</v>
      </c>
      <c r="BK134" s="324" t="s">
        <v>1542</v>
      </c>
      <c r="BL134" s="15"/>
      <c r="BM134" s="14" t="s">
        <v>986</v>
      </c>
      <c r="BN134" s="14" t="s">
        <v>986</v>
      </c>
      <c r="BO134" s="165" t="s">
        <v>986</v>
      </c>
      <c r="BP134" s="324" t="s">
        <v>1542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8"/>
        <v>SemOportunidadeSemOportunidade</v>
      </c>
      <c r="BU134" s="5"/>
      <c r="BV134" s="5"/>
      <c r="BW134" s="5"/>
    </row>
    <row r="135" spans="1:75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826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1478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1334</v>
      </c>
      <c r="W135" s="173" t="s">
        <v>1335</v>
      </c>
      <c r="X135" s="218" t="s">
        <v>956</v>
      </c>
      <c r="Y135" s="158" t="s">
        <v>959</v>
      </c>
      <c r="Z135" s="158" t="s">
        <v>952</v>
      </c>
      <c r="AA135" s="83">
        <v>1</v>
      </c>
      <c r="AB135" s="70" t="s">
        <v>947</v>
      </c>
      <c r="AC135" s="70" t="s">
        <v>942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1552</v>
      </c>
      <c r="BK135" s="16" t="s">
        <v>1553</v>
      </c>
      <c r="BL135" s="15"/>
      <c r="BM135" s="14" t="s">
        <v>980</v>
      </c>
      <c r="BN135" s="14" t="s">
        <v>980</v>
      </c>
      <c r="BO135" s="165" t="s">
        <v>980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si="18"/>
        <v>OKOK</v>
      </c>
      <c r="BU135" s="5"/>
      <c r="BV135" s="5"/>
      <c r="BW135" s="5"/>
    </row>
    <row r="136" spans="1:75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827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1218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1245</v>
      </c>
      <c r="N136" s="204" t="s">
        <v>1246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1392</v>
      </c>
      <c r="W136" s="173" t="s">
        <v>1393</v>
      </c>
      <c r="X136" s="218" t="s">
        <v>956</v>
      </c>
      <c r="Y136" s="158" t="s">
        <v>959</v>
      </c>
      <c r="Z136" s="158" t="s">
        <v>952</v>
      </c>
      <c r="AA136" s="83">
        <v>2</v>
      </c>
      <c r="AB136" s="70" t="s">
        <v>947</v>
      </c>
      <c r="AC136" s="70" t="s">
        <v>942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1552</v>
      </c>
      <c r="BK136" s="324" t="s">
        <v>1554</v>
      </c>
      <c r="BL136" s="15"/>
      <c r="BM136" s="14" t="s">
        <v>978</v>
      </c>
      <c r="BN136" s="14" t="s">
        <v>1006</v>
      </c>
      <c r="BO136" s="165" t="s">
        <v>1058</v>
      </c>
      <c r="BP136" s="324" t="s">
        <v>1554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ref="BT136:BT210" si="19">IF(BN136="","",SUBSTITUTE(BM136," ","")&amp;SUBSTITUTE(BN136," ",""))</f>
        <v>ModernizaçãoExecução</v>
      </c>
      <c r="BU136" s="5"/>
      <c r="BV136" s="5"/>
      <c r="BW136" s="5"/>
    </row>
    <row r="137" spans="1:75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621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4.1666666666666664E-2</v>
      </c>
      <c r="Q137" s="83">
        <v>1</v>
      </c>
      <c r="R137" s="10" t="str">
        <f>IFERROR(_xlfn.XLOOKUP(F137, BS_ATIVIDADE[ATIVIDADE],BS_ATIVIDADE[UNIDADE] ), "*")</f>
        <v>BINÁRIO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1228</v>
      </c>
      <c r="W137" s="173" t="s">
        <v>1555</v>
      </c>
      <c r="X137" s="218" t="s">
        <v>956</v>
      </c>
      <c r="Y137" s="158" t="s">
        <v>959</v>
      </c>
      <c r="Z137" s="158" t="s">
        <v>957</v>
      </c>
      <c r="AA137" s="83">
        <v>1</v>
      </c>
      <c r="AB137" s="70" t="s">
        <v>947</v>
      </c>
      <c r="AC137" s="70" t="s">
        <v>942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tr">
        <f>IF(BS_CONTROLE[[#This Row],[Atividade]]=0, "-", BS_CONTROLE[[#This Row],[Atividade]])</f>
        <v>DESLOCAMENTO</v>
      </c>
      <c r="AJ137" s="9" t="str">
        <f>IF(D137="","*",VLOOKUP(AI137,BS_ATIVIDADE[#Data],3,FALSE))</f>
        <v>OUTROS</v>
      </c>
      <c r="AK137" s="278" t="s">
        <v>1527</v>
      </c>
      <c r="AL137" s="278" t="str">
        <f>IF(BS_CONTROLE[[#This Row],[Local - Encerramento]]=0, "-", BS_CONTROLE[[#This Row],[Local - Encerramento]])</f>
        <v>TID2</v>
      </c>
      <c r="AM137" s="278" t="s">
        <v>1528</v>
      </c>
      <c r="AN137" s="278" t="s">
        <v>1529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1552</v>
      </c>
      <c r="BK137" s="16" t="s">
        <v>1556</v>
      </c>
      <c r="BL137" s="15"/>
      <c r="BM137" s="14" t="s">
        <v>973</v>
      </c>
      <c r="BN137" s="14" t="s">
        <v>1004</v>
      </c>
      <c r="BO137" s="165" t="s">
        <v>1082</v>
      </c>
      <c r="BP137" s="16" t="s">
        <v>1557</v>
      </c>
      <c r="BQ137" s="12" t="str">
        <f t="shared" si="15"/>
        <v>Aderente</v>
      </c>
      <c r="BR137" s="18">
        <f t="shared" si="16"/>
        <v>1.0000000000000004</v>
      </c>
      <c r="BS137" s="18">
        <f t="shared" si="17"/>
        <v>1</v>
      </c>
      <c r="BT137" s="225" t="str">
        <f t="shared" si="19"/>
        <v>PCMVIAProgramação</v>
      </c>
      <c r="BU137" s="5"/>
      <c r="BV137" s="5"/>
      <c r="BW137" s="5"/>
    </row>
    <row r="138" spans="1:75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888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1509</v>
      </c>
      <c r="W138" s="173" t="s">
        <v>1215</v>
      </c>
      <c r="X138" s="218" t="s">
        <v>956</v>
      </c>
      <c r="Y138" s="158" t="s">
        <v>959</v>
      </c>
      <c r="Z138" s="158" t="s">
        <v>952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1558</v>
      </c>
      <c r="BK138" s="16" t="s">
        <v>1559</v>
      </c>
      <c r="BL138" s="15"/>
      <c r="BM138" s="14" t="s">
        <v>986</v>
      </c>
      <c r="BN138" s="14" t="s">
        <v>986</v>
      </c>
      <c r="BO138" s="165" t="s">
        <v>986</v>
      </c>
      <c r="BP138" s="16" t="s">
        <v>1559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9"/>
        <v>SemOportunidadeSemOportunidade</v>
      </c>
      <c r="BU138" s="5"/>
      <c r="BV138" s="5"/>
      <c r="BW138" s="5"/>
    </row>
    <row r="139" spans="1:75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1357</v>
      </c>
      <c r="W139" s="173" t="s">
        <v>1407</v>
      </c>
      <c r="X139" s="218" t="s">
        <v>956</v>
      </c>
      <c r="Y139" s="158" t="s">
        <v>959</v>
      </c>
      <c r="Z139" s="158" t="s">
        <v>952</v>
      </c>
      <c r="AA139" s="83">
        <v>1</v>
      </c>
      <c r="AB139" s="70" t="s">
        <v>947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1560</v>
      </c>
      <c r="BK139" s="16" t="s">
        <v>1561</v>
      </c>
      <c r="BL139" s="15"/>
      <c r="BM139" s="14" t="s">
        <v>980</v>
      </c>
      <c r="BN139" s="14" t="s">
        <v>980</v>
      </c>
      <c r="BO139" s="165" t="s">
        <v>980</v>
      </c>
      <c r="BP139" s="16"/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9"/>
        <v>OKOK</v>
      </c>
      <c r="BU139" s="5"/>
      <c r="BV139" s="5"/>
      <c r="BW139" s="5"/>
    </row>
    <row r="140" spans="1:75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1233</v>
      </c>
      <c r="W140" s="173" t="s">
        <v>1399</v>
      </c>
      <c r="X140" s="218" t="s">
        <v>956</v>
      </c>
      <c r="Y140" s="158" t="s">
        <v>959</v>
      </c>
      <c r="Z140" s="158" t="s">
        <v>957</v>
      </c>
      <c r="AA140" s="83">
        <v>1</v>
      </c>
      <c r="AB140" s="70" t="s">
        <v>947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1562</v>
      </c>
      <c r="BK140" s="16" t="s">
        <v>1563</v>
      </c>
      <c r="BL140" s="15"/>
      <c r="BM140" s="14" t="s">
        <v>972</v>
      </c>
      <c r="BN140" s="14" t="s">
        <v>1003</v>
      </c>
      <c r="BO140" s="165" t="s">
        <v>1061</v>
      </c>
      <c r="BP140" s="16" t="s">
        <v>1563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9"/>
        <v>MecanizaçãoAtivos</v>
      </c>
      <c r="BU140" s="5"/>
      <c r="BV140" s="5"/>
      <c r="BW140" s="5"/>
    </row>
    <row r="141" spans="1:75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1564</v>
      </c>
      <c r="N141" s="217" t="s">
        <v>1565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1566</v>
      </c>
      <c r="W141" s="173" t="s">
        <v>1312</v>
      </c>
      <c r="X141" s="218" t="s">
        <v>956</v>
      </c>
      <c r="Y141" s="158" t="s">
        <v>959</v>
      </c>
      <c r="Z141" s="158" t="s">
        <v>961</v>
      </c>
      <c r="AA141" s="83">
        <v>1</v>
      </c>
      <c r="AB141" s="70" t="s">
        <v>947</v>
      </c>
      <c r="AC141" s="70" t="s">
        <v>942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1567</v>
      </c>
      <c r="BK141" s="16" t="s">
        <v>1568</v>
      </c>
      <c r="BL141" s="15"/>
      <c r="BM141" s="14" t="s">
        <v>980</v>
      </c>
      <c r="BN141" s="14" t="s">
        <v>980</v>
      </c>
      <c r="BO141" s="165" t="s">
        <v>980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9"/>
        <v>OKOK</v>
      </c>
      <c r="BU141" s="5"/>
      <c r="BV141" s="5"/>
      <c r="BW141" s="5"/>
    </row>
    <row r="142" spans="1:75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1245</v>
      </c>
      <c r="N143" s="204" t="s">
        <v>1246</v>
      </c>
      <c r="O143" s="173">
        <v>0.375</v>
      </c>
      <c r="P143" s="173">
        <v>0.16666666666666666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1392</v>
      </c>
      <c r="W143" s="173" t="s">
        <v>1393</v>
      </c>
      <c r="X143" s="218" t="s">
        <v>951</v>
      </c>
      <c r="Y143" s="158" t="s">
        <v>959</v>
      </c>
      <c r="Z143" s="158" t="s">
        <v>952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20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1569</v>
      </c>
      <c r="BK143" s="16" t="s">
        <v>1570</v>
      </c>
      <c r="BL143" s="15"/>
      <c r="BM143" s="14" t="s">
        <v>975</v>
      </c>
      <c r="BN143" s="14" t="s">
        <v>996</v>
      </c>
      <c r="BO143" s="165" t="s">
        <v>1107</v>
      </c>
      <c r="BP143" s="16" t="s">
        <v>1570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9"/>
        <v>CCOCirculaçãoIntervaloContrato</v>
      </c>
      <c r="BU143" s="5"/>
      <c r="BV143" s="5"/>
      <c r="BW143" s="5"/>
    </row>
    <row r="144" spans="1:75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1265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1276</v>
      </c>
      <c r="W144" s="173" t="s">
        <v>1545</v>
      </c>
      <c r="X144" s="218" t="s">
        <v>956</v>
      </c>
      <c r="Y144" s="158" t="s">
        <v>959</v>
      </c>
      <c r="Z144" s="158" t="s">
        <v>957</v>
      </c>
      <c r="AA144" s="83">
        <v>1</v>
      </c>
      <c r="AB144" s="70" t="s">
        <v>947</v>
      </c>
      <c r="AC144" s="70" t="s">
        <v>942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20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1571</v>
      </c>
      <c r="BK144" s="16" t="s">
        <v>1572</v>
      </c>
      <c r="BL144" s="15"/>
      <c r="BM144" s="14" t="s">
        <v>980</v>
      </c>
      <c r="BN144" s="14" t="s">
        <v>980</v>
      </c>
      <c r="BO144" s="165" t="s">
        <v>980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9"/>
        <v>OKOK</v>
      </c>
      <c r="BU144" s="5"/>
      <c r="BV144" s="5"/>
      <c r="BW144" s="5"/>
    </row>
    <row r="145" spans="1:75">
      <c r="A145" s="50" t="s">
        <v>1573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1538</v>
      </c>
      <c r="I145" s="173" t="s">
        <v>1538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1539</v>
      </c>
      <c r="O145" s="173">
        <v>0.375</v>
      </c>
      <c r="P145" s="173">
        <v>0.10416666666666667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1540</v>
      </c>
      <c r="W145" s="217" t="s">
        <v>1541</v>
      </c>
      <c r="X145" s="218" t="s">
        <v>951</v>
      </c>
      <c r="Y145" s="158" t="s">
        <v>950</v>
      </c>
      <c r="Z145" s="218" t="s">
        <v>952</v>
      </c>
      <c r="AA145" s="322" t="s">
        <v>1425</v>
      </c>
      <c r="AB145" s="172" t="s">
        <v>947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20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1574</v>
      </c>
      <c r="BK145" s="16" t="s">
        <v>1575</v>
      </c>
      <c r="BL145" s="15"/>
      <c r="BM145" s="14" t="s">
        <v>972</v>
      </c>
      <c r="BN145" s="14" t="s">
        <v>1003</v>
      </c>
      <c r="BO145" s="165" t="s">
        <v>1061</v>
      </c>
      <c r="BP145" s="16" t="s">
        <v>1575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9"/>
        <v>MecanizaçãoAtivos</v>
      </c>
      <c r="BU145" s="5"/>
      <c r="BV145" s="5"/>
      <c r="BW145" s="5"/>
    </row>
    <row r="146" spans="1:75" ht="17.25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826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1334</v>
      </c>
      <c r="W146" s="173" t="s">
        <v>1335</v>
      </c>
      <c r="X146" s="218" t="s">
        <v>951</v>
      </c>
      <c r="Y146" s="158" t="s">
        <v>950</v>
      </c>
      <c r="Z146" s="158" t="s">
        <v>952</v>
      </c>
      <c r="AA146" s="83">
        <v>1</v>
      </c>
      <c r="AB146" s="70" t="s">
        <v>947</v>
      </c>
      <c r="AC146" s="70" t="s">
        <v>942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20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1576</v>
      </c>
      <c r="BK146" s="16" t="s">
        <v>1577</v>
      </c>
      <c r="BL146" s="15"/>
      <c r="BM146" s="14" t="s">
        <v>980</v>
      </c>
      <c r="BN146" s="14" t="s">
        <v>980</v>
      </c>
      <c r="BO146" s="165" t="s">
        <v>980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9"/>
        <v>OKOK</v>
      </c>
      <c r="BU146" s="5"/>
      <c r="BV146" s="5"/>
      <c r="BW146" s="5"/>
    </row>
    <row r="147" spans="1:75" ht="17.25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823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1472</v>
      </c>
      <c r="N147" s="204" t="s">
        <v>1473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1240</v>
      </c>
      <c r="W147" s="319" t="s">
        <v>1578</v>
      </c>
      <c r="X147" s="218" t="s">
        <v>956</v>
      </c>
      <c r="Y147" s="158" t="s">
        <v>959</v>
      </c>
      <c r="Z147" s="158" t="s">
        <v>957</v>
      </c>
      <c r="AA147" s="83">
        <v>1</v>
      </c>
      <c r="AB147" s="70" t="s">
        <v>947</v>
      </c>
      <c r="AC147" s="70" t="s">
        <v>942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20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1579</v>
      </c>
      <c r="BK147" s="16" t="s">
        <v>1580</v>
      </c>
      <c r="BL147" s="15"/>
      <c r="BM147" s="14" t="s">
        <v>980</v>
      </c>
      <c r="BN147" s="14" t="s">
        <v>980</v>
      </c>
      <c r="BO147" s="165" t="s">
        <v>980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/>
      <c r="BU147" s="5"/>
      <c r="BV147" s="5"/>
      <c r="BW147" s="5"/>
    </row>
    <row r="148" spans="1:75" ht="17.25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827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1218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1245</v>
      </c>
      <c r="N148" s="204" t="s">
        <v>1581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1392</v>
      </c>
      <c r="W148" s="173" t="s">
        <v>1582</v>
      </c>
      <c r="X148" s="218" t="s">
        <v>951</v>
      </c>
      <c r="Y148" s="158" t="s">
        <v>959</v>
      </c>
      <c r="Z148" s="158" t="s">
        <v>952</v>
      </c>
      <c r="AA148" s="83">
        <v>2</v>
      </c>
      <c r="AB148" s="70" t="s">
        <v>947</v>
      </c>
      <c r="AC148" s="70" t="s">
        <v>942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20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1569</v>
      </c>
      <c r="BK148" s="16" t="s">
        <v>1570</v>
      </c>
      <c r="BL148" s="15"/>
      <c r="BM148" s="14" t="s">
        <v>975</v>
      </c>
      <c r="BN148" s="14" t="s">
        <v>996</v>
      </c>
      <c r="BO148" s="165" t="s">
        <v>1107</v>
      </c>
      <c r="BP148" s="16" t="s">
        <v>1570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/>
      <c r="BU148" s="5"/>
      <c r="BV148" s="5"/>
      <c r="BW148" s="5"/>
    </row>
    <row r="149" spans="1:75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1583</v>
      </c>
      <c r="N149" s="204" t="s">
        <v>1583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1228</v>
      </c>
      <c r="W149" s="173" t="s">
        <v>1555</v>
      </c>
      <c r="X149" s="218" t="s">
        <v>956</v>
      </c>
      <c r="Y149" s="158" t="s">
        <v>959</v>
      </c>
      <c r="Z149" s="158" t="s">
        <v>952</v>
      </c>
      <c r="AA149" s="83">
        <v>1</v>
      </c>
      <c r="AB149" s="70" t="s">
        <v>947</v>
      </c>
      <c r="AC149" s="70" t="s">
        <v>942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20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1584</v>
      </c>
      <c r="BK149" s="16" t="s">
        <v>1585</v>
      </c>
      <c r="BL149" s="15"/>
      <c r="BM149" s="14" t="s">
        <v>980</v>
      </c>
      <c r="BN149" s="14" t="s">
        <v>980</v>
      </c>
      <c r="BO149" s="165" t="s">
        <v>980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9"/>
        <v>OKOK</v>
      </c>
      <c r="BU149" s="5"/>
      <c r="BV149" s="5"/>
      <c r="BW149" s="5"/>
    </row>
    <row r="150" spans="1:75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888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1509</v>
      </c>
      <c r="W150" s="173" t="s">
        <v>1215</v>
      </c>
      <c r="X150" s="218" t="s">
        <v>956</v>
      </c>
      <c r="Y150" s="158" t="s">
        <v>959</v>
      </c>
      <c r="Z150" s="158" t="s">
        <v>957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20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1586</v>
      </c>
      <c r="BK150" s="16" t="s">
        <v>1587</v>
      </c>
      <c r="BL150" s="15"/>
      <c r="BM150" s="14" t="s">
        <v>980</v>
      </c>
      <c r="BN150" s="14" t="s">
        <v>980</v>
      </c>
      <c r="BO150" s="165" t="s">
        <v>980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9"/>
        <v>OKOK</v>
      </c>
      <c r="BU150" s="5"/>
      <c r="BV150" s="5"/>
      <c r="BW150" s="5"/>
    </row>
    <row r="151" spans="1:75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1523</v>
      </c>
      <c r="J151" s="217">
        <v>74</v>
      </c>
      <c r="K151" s="217">
        <v>25</v>
      </c>
      <c r="L151" s="83" t="s">
        <v>607</v>
      </c>
      <c r="M151" s="204" t="s">
        <v>1524</v>
      </c>
      <c r="N151" s="204" t="s">
        <v>1525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1221</v>
      </c>
      <c r="W151" s="319" t="s">
        <v>1588</v>
      </c>
      <c r="X151" s="218" t="s">
        <v>956</v>
      </c>
      <c r="Y151" s="158" t="s">
        <v>959</v>
      </c>
      <c r="Z151" s="158" t="s">
        <v>961</v>
      </c>
      <c r="AA151" s="83">
        <v>1</v>
      </c>
      <c r="AB151" s="70" t="s">
        <v>947</v>
      </c>
      <c r="AC151" s="70" t="s">
        <v>942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20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1589</v>
      </c>
      <c r="BK151" s="16" t="s">
        <v>1590</v>
      </c>
      <c r="BL151" s="15"/>
      <c r="BM151" s="14" t="s">
        <v>980</v>
      </c>
      <c r="BN151" s="14" t="s">
        <v>980</v>
      </c>
      <c r="BO151" s="165" t="s">
        <v>980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9"/>
        <v>OKOK</v>
      </c>
      <c r="BU151" s="5"/>
      <c r="BV151" s="5"/>
      <c r="BW151" s="5"/>
    </row>
    <row r="152" spans="1:75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1357</v>
      </c>
      <c r="W152" s="173" t="s">
        <v>1407</v>
      </c>
      <c r="X152" s="218" t="s">
        <v>956</v>
      </c>
      <c r="Y152" s="158" t="s">
        <v>959</v>
      </c>
      <c r="Z152" s="158" t="s">
        <v>952</v>
      </c>
      <c r="AA152" s="83">
        <v>1</v>
      </c>
      <c r="AB152" s="70" t="s">
        <v>947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20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1591</v>
      </c>
      <c r="BK152" s="16" t="s">
        <v>1592</v>
      </c>
      <c r="BL152" s="15"/>
      <c r="BM152" s="14" t="s">
        <v>972</v>
      </c>
      <c r="BN152" s="14" t="s">
        <v>993</v>
      </c>
      <c r="BO152" s="165" t="s">
        <v>1112</v>
      </c>
      <c r="BP152" s="16" t="s">
        <v>1593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9"/>
        <v>MecanizaçãoOperação</v>
      </c>
    </row>
    <row r="153" spans="1:75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1594</v>
      </c>
      <c r="N153" s="204" t="s">
        <v>1595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1566</v>
      </c>
      <c r="W153" s="173" t="s">
        <v>1312</v>
      </c>
      <c r="X153" s="218" t="s">
        <v>956</v>
      </c>
      <c r="Y153" s="158" t="s">
        <v>959</v>
      </c>
      <c r="Z153" s="158" t="s">
        <v>952</v>
      </c>
      <c r="AA153" s="83">
        <v>1</v>
      </c>
      <c r="AB153" s="70" t="s">
        <v>947</v>
      </c>
      <c r="AC153" s="70" t="s">
        <v>942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20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1596</v>
      </c>
      <c r="BK153" s="16" t="s">
        <v>1597</v>
      </c>
      <c r="BL153" s="15"/>
      <c r="BM153" s="14" t="s">
        <v>980</v>
      </c>
      <c r="BN153" s="14" t="s">
        <v>980</v>
      </c>
      <c r="BO153" s="165" t="s">
        <v>980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9"/>
        <v>OKOK</v>
      </c>
    </row>
    <row r="154" spans="1:75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1233</v>
      </c>
      <c r="W154" s="173" t="s">
        <v>1399</v>
      </c>
      <c r="X154" s="218" t="s">
        <v>956</v>
      </c>
      <c r="Y154" s="158"/>
      <c r="Z154" s="158" t="s">
        <v>957</v>
      </c>
      <c r="AA154" s="83">
        <v>1</v>
      </c>
      <c r="AB154" s="70" t="s">
        <v>947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20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1598</v>
      </c>
      <c r="BK154" s="16" t="s">
        <v>1599</v>
      </c>
      <c r="BL154" s="15"/>
      <c r="BM154" s="14" t="s">
        <v>986</v>
      </c>
      <c r="BN154" s="14" t="s">
        <v>986</v>
      </c>
      <c r="BO154" s="165" t="s">
        <v>986</v>
      </c>
      <c r="BP154" s="16" t="s">
        <v>1599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9"/>
        <v>SemOportunidadeSemOportunidade</v>
      </c>
    </row>
    <row r="155" spans="1:75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20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1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1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9"/>
        <v/>
      </c>
    </row>
    <row r="158" spans="1:75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863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1319</v>
      </c>
      <c r="W158" s="173" t="s">
        <v>1215</v>
      </c>
      <c r="X158" s="218" t="s">
        <v>956</v>
      </c>
      <c r="Y158" s="158" t="s">
        <v>959</v>
      </c>
      <c r="Z158" s="158" t="s">
        <v>952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1600</v>
      </c>
      <c r="BK158" s="16" t="s">
        <v>1601</v>
      </c>
      <c r="BL158" s="15"/>
      <c r="BM158" s="14" t="s">
        <v>986</v>
      </c>
      <c r="BN158" s="14" t="s">
        <v>986</v>
      </c>
      <c r="BO158" s="165" t="s">
        <v>986</v>
      </c>
      <c r="BP158" s="16" t="s">
        <v>1601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9"/>
        <v>SemOportunidadeSemOportunidade</v>
      </c>
    </row>
    <row r="159" spans="1:75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1538</v>
      </c>
      <c r="I159" s="173" t="s">
        <v>1538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1269</v>
      </c>
      <c r="W159" s="173" t="s">
        <v>1602</v>
      </c>
      <c r="X159" s="218" t="s">
        <v>956</v>
      </c>
      <c r="Y159" s="158"/>
      <c r="Z159" s="158" t="s">
        <v>952</v>
      </c>
      <c r="AA159" s="217" t="s">
        <v>1425</v>
      </c>
      <c r="AB159" s="172" t="s">
        <v>947</v>
      </c>
      <c r="AC159" s="172" t="s">
        <v>942</v>
      </c>
      <c r="AD159" s="329">
        <v>0.375</v>
      </c>
      <c r="AE159" s="217">
        <v>9323</v>
      </c>
      <c r="AF159" s="217" t="s">
        <v>1603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/>
    </row>
    <row r="160" spans="1:75" ht="19.5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1245</v>
      </c>
      <c r="N160" s="204" t="s">
        <v>1246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1392</v>
      </c>
      <c r="W160" s="173" t="s">
        <v>1604</v>
      </c>
      <c r="X160" s="218" t="s">
        <v>956</v>
      </c>
      <c r="Y160" s="158"/>
      <c r="Z160" s="158" t="s">
        <v>961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827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1218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1245</v>
      </c>
      <c r="N161" s="204" t="s">
        <v>1581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1392</v>
      </c>
      <c r="W161" s="173" t="s">
        <v>1605</v>
      </c>
      <c r="X161" s="218" t="s">
        <v>956</v>
      </c>
      <c r="Y161" s="158" t="s">
        <v>959</v>
      </c>
      <c r="Z161" s="158" t="s">
        <v>961</v>
      </c>
      <c r="AA161" s="83">
        <v>2</v>
      </c>
      <c r="AB161" s="70" t="s">
        <v>947</v>
      </c>
      <c r="AC161" s="70" t="s">
        <v>942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1606</v>
      </c>
      <c r="BK161" s="16" t="s">
        <v>1607</v>
      </c>
      <c r="BL161" s="15"/>
      <c r="BM161" s="14" t="s">
        <v>986</v>
      </c>
      <c r="BN161" s="14" t="s">
        <v>986</v>
      </c>
      <c r="BO161" s="165" t="s">
        <v>986</v>
      </c>
      <c r="BP161" s="16" t="s">
        <v>1607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9"/>
        <v>SemOportunidadeSemOportunidade</v>
      </c>
    </row>
    <row r="162" spans="1:72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885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1214</v>
      </c>
      <c r="W162" s="173" t="s">
        <v>1608</v>
      </c>
      <c r="X162" s="218" t="s">
        <v>956</v>
      </c>
      <c r="Y162" s="158" t="s">
        <v>959</v>
      </c>
      <c r="Z162" s="158" t="s">
        <v>962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1609</v>
      </c>
      <c r="BK162" s="16" t="s">
        <v>1610</v>
      </c>
      <c r="BL162" s="15"/>
      <c r="BM162" s="14" t="s">
        <v>986</v>
      </c>
      <c r="BN162" s="14" t="s">
        <v>986</v>
      </c>
      <c r="BO162" s="165" t="s">
        <v>986</v>
      </c>
      <c r="BP162" s="16" t="s">
        <v>1610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9"/>
        <v>SemOportunidadeSemOportunidade</v>
      </c>
    </row>
    <row r="163" spans="1:72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v>402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1401</v>
      </c>
      <c r="W163" s="173" t="s">
        <v>1399</v>
      </c>
      <c r="X163" s="218" t="s">
        <v>956</v>
      </c>
      <c r="Y163" s="158" t="s">
        <v>959</v>
      </c>
      <c r="Z163" s="158" t="s">
        <v>957</v>
      </c>
      <c r="AA163" s="83">
        <v>1</v>
      </c>
      <c r="AB163" s="70" t="s">
        <v>947</v>
      </c>
      <c r="AC163" s="70" t="s">
        <v>942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1611</v>
      </c>
      <c r="BK163" s="16" t="s">
        <v>1611</v>
      </c>
      <c r="BL163" s="15"/>
      <c r="BM163" s="14" t="s">
        <v>972</v>
      </c>
      <c r="BN163" s="14" t="s">
        <v>1003</v>
      </c>
      <c r="BO163" s="165" t="s">
        <v>1061</v>
      </c>
      <c r="BP163" s="16" t="s">
        <v>1611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9"/>
        <v>MecanizaçãoAtivos</v>
      </c>
    </row>
    <row r="164" spans="1:72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888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1353</v>
      </c>
      <c r="W164" s="173" t="s">
        <v>1215</v>
      </c>
      <c r="X164" s="218" t="s">
        <v>956</v>
      </c>
      <c r="Y164" s="158" t="s">
        <v>959</v>
      </c>
      <c r="Z164" s="158" t="s">
        <v>963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1600</v>
      </c>
      <c r="BK164" s="16" t="s">
        <v>1612</v>
      </c>
      <c r="BL164" s="15"/>
      <c r="BM164" s="14" t="s">
        <v>980</v>
      </c>
      <c r="BN164" s="14" t="s">
        <v>980</v>
      </c>
      <c r="BO164" s="165" t="s">
        <v>980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/>
    </row>
    <row r="165" spans="1:72">
      <c r="A165" s="50" t="str">
        <f t="shared" ref="A165:A228" si="22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823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1613</v>
      </c>
      <c r="N165" s="204" t="s">
        <v>1614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1240</v>
      </c>
      <c r="W165" s="319" t="s">
        <v>1615</v>
      </c>
      <c r="X165" s="218" t="s">
        <v>956</v>
      </c>
      <c r="Y165" s="158" t="s">
        <v>959</v>
      </c>
      <c r="Z165" s="158" t="s">
        <v>952</v>
      </c>
      <c r="AA165" s="83">
        <v>1</v>
      </c>
      <c r="AB165" s="70" t="s">
        <v>947</v>
      </c>
      <c r="AC165" s="70" t="s">
        <v>942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1339</v>
      </c>
      <c r="BK165" s="16" t="s">
        <v>1339</v>
      </c>
      <c r="BL165" s="15"/>
      <c r="BM165" s="14" t="s">
        <v>980</v>
      </c>
      <c r="BN165" s="14" t="s">
        <v>980</v>
      </c>
      <c r="BO165" s="165" t="s">
        <v>980</v>
      </c>
      <c r="BP165" s="16"/>
      <c r="BQ165" s="12" t="str">
        <f t="shared" ref="BQ165:BQ228" si="23">IF(AND(BR165&lt;1,BS165&lt;1),"Produção e Intervalo",IF(BR165&lt;1,"Intervalo",IF(BS165&lt;1,"Produção","Aderente")))</f>
        <v>Aderente</v>
      </c>
      <c r="BR165" s="18">
        <f t="shared" ref="BR165:BR228" si="24">IF(OR(B165="",F165=""),"*",AY165/P165)</f>
        <v>1</v>
      </c>
      <c r="BS165" s="18">
        <f t="shared" ref="BS165:BS228" si="25">IF(OR(B165="",F165=""),"*",BA165/Q165)</f>
        <v>1</v>
      </c>
      <c r="BT165" s="225" t="str">
        <f t="shared" si="19"/>
        <v>OKOK</v>
      </c>
    </row>
    <row r="166" spans="1:72">
      <c r="A166" s="50" t="str">
        <f t="shared" si="22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1357</v>
      </c>
      <c r="W166" s="173" t="s">
        <v>1407</v>
      </c>
      <c r="X166" s="218" t="s">
        <v>956</v>
      </c>
      <c r="Y166" s="158" t="s">
        <v>959</v>
      </c>
      <c r="Z166" s="158" t="s">
        <v>952</v>
      </c>
      <c r="AA166" s="83">
        <v>1</v>
      </c>
      <c r="AB166" s="70" t="s">
        <v>947</v>
      </c>
      <c r="AC166" s="70" t="s">
        <v>942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1552</v>
      </c>
      <c r="BK166" s="16" t="s">
        <v>1616</v>
      </c>
      <c r="BL166" s="15"/>
      <c r="BM166" s="14" t="s">
        <v>980</v>
      </c>
      <c r="BN166" s="14" t="s">
        <v>980</v>
      </c>
      <c r="BO166" s="165" t="s">
        <v>980</v>
      </c>
      <c r="BP166" s="16"/>
      <c r="BQ166" s="12" t="str">
        <f t="shared" si="23"/>
        <v>Aderente</v>
      </c>
      <c r="BR166" s="18">
        <f t="shared" si="24"/>
        <v>1</v>
      </c>
      <c r="BS166" s="18">
        <f t="shared" si="25"/>
        <v>1.3333333333333333</v>
      </c>
      <c r="BT166" s="225" t="str">
        <f t="shared" si="19"/>
        <v>OKOK</v>
      </c>
    </row>
    <row r="167" spans="1:72">
      <c r="A167" s="50" t="str">
        <f t="shared" si="22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1617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1618</v>
      </c>
      <c r="N167" s="204" t="s">
        <v>1619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1620</v>
      </c>
      <c r="W167" s="173" t="s">
        <v>1621</v>
      </c>
      <c r="X167" s="218" t="s">
        <v>956</v>
      </c>
      <c r="Y167" s="158" t="s">
        <v>959</v>
      </c>
      <c r="Z167" s="158" t="s">
        <v>957</v>
      </c>
      <c r="AA167" s="83">
        <v>1</v>
      </c>
      <c r="AB167" s="70" t="s">
        <v>947</v>
      </c>
      <c r="AC167" s="70" t="s">
        <v>942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1622</v>
      </c>
      <c r="BK167" s="16" t="s">
        <v>1623</v>
      </c>
      <c r="BL167" s="15"/>
      <c r="BM167" s="14" t="s">
        <v>980</v>
      </c>
      <c r="BN167" s="14" t="s">
        <v>980</v>
      </c>
      <c r="BO167" s="165" t="s">
        <v>980</v>
      </c>
      <c r="BP167" s="16"/>
      <c r="BQ167" s="12" t="str">
        <f t="shared" si="23"/>
        <v>Aderente</v>
      </c>
      <c r="BR167" s="18">
        <f t="shared" si="24"/>
        <v>1.0000000000000004</v>
      </c>
      <c r="BS167" s="18">
        <f t="shared" si="25"/>
        <v>1.1000000000000001</v>
      </c>
      <c r="BT167" s="225" t="str">
        <f t="shared" si="19"/>
        <v>OKOK</v>
      </c>
    </row>
    <row r="168" spans="1:72">
      <c r="A168" s="50" t="str">
        <f t="shared" si="22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1233</v>
      </c>
      <c r="W168" s="173" t="s">
        <v>1399</v>
      </c>
      <c r="X168" s="218" t="s">
        <v>956</v>
      </c>
      <c r="Y168" s="158" t="s">
        <v>959</v>
      </c>
      <c r="Z168" s="158" t="s">
        <v>952</v>
      </c>
      <c r="AA168" s="83">
        <v>1</v>
      </c>
      <c r="AB168" s="70" t="s">
        <v>947</v>
      </c>
      <c r="AC168" s="70" t="s">
        <v>942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1624</v>
      </c>
      <c r="BK168" s="16" t="s">
        <v>1625</v>
      </c>
      <c r="BL168" s="15"/>
      <c r="BM168" s="14" t="s">
        <v>980</v>
      </c>
      <c r="BN168" s="14" t="s">
        <v>980</v>
      </c>
      <c r="BO168" s="165" t="s">
        <v>980</v>
      </c>
      <c r="BP168" s="16"/>
      <c r="BQ168" s="12" t="str">
        <f t="shared" si="23"/>
        <v>Aderente</v>
      </c>
      <c r="BR168" s="18">
        <f t="shared" si="24"/>
        <v>1.3222222222222224</v>
      </c>
      <c r="BS168" s="18">
        <f t="shared" si="25"/>
        <v>1.7</v>
      </c>
      <c r="BT168" s="225" t="str">
        <f t="shared" si="19"/>
        <v>OKOK</v>
      </c>
    </row>
    <row r="169" spans="1:72">
      <c r="A169" s="50" t="str">
        <f t="shared" si="22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828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1626</v>
      </c>
      <c r="I169" s="173" t="s">
        <v>1626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1627</v>
      </c>
      <c r="W169" s="173" t="s">
        <v>1628</v>
      </c>
      <c r="X169" s="218" t="s">
        <v>956</v>
      </c>
      <c r="Y169" s="158" t="s">
        <v>959</v>
      </c>
      <c r="Z169" s="158" t="s">
        <v>952</v>
      </c>
      <c r="AA169" s="83">
        <v>1</v>
      </c>
      <c r="AB169" s="70" t="s">
        <v>947</v>
      </c>
      <c r="AC169" s="70" t="s">
        <v>942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1552</v>
      </c>
      <c r="BK169" s="16" t="s">
        <v>1629</v>
      </c>
      <c r="BL169" s="15"/>
      <c r="BM169" s="14" t="s">
        <v>980</v>
      </c>
      <c r="BN169" s="14" t="s">
        <v>980</v>
      </c>
      <c r="BO169" s="165" t="s">
        <v>980</v>
      </c>
      <c r="BP169" s="16"/>
      <c r="BQ169" s="12" t="str">
        <f t="shared" si="23"/>
        <v>Aderente</v>
      </c>
      <c r="BR169" s="18">
        <f t="shared" si="24"/>
        <v>1.0000000000000004</v>
      </c>
      <c r="BS169" s="18">
        <f t="shared" si="25"/>
        <v>1</v>
      </c>
      <c r="BT169" s="225" t="str">
        <f t="shared" si="19"/>
        <v>OKOK</v>
      </c>
    </row>
    <row r="170" spans="1:72">
      <c r="A170" s="50" t="str">
        <f t="shared" si="22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1630</v>
      </c>
      <c r="W170" s="173" t="s">
        <v>1631</v>
      </c>
      <c r="X170" s="218" t="s">
        <v>956</v>
      </c>
      <c r="Y170" s="158" t="s">
        <v>959</v>
      </c>
      <c r="Z170" s="158" t="s">
        <v>952</v>
      </c>
      <c r="AA170" s="83">
        <v>1</v>
      </c>
      <c r="AB170" s="70" t="s">
        <v>947</v>
      </c>
      <c r="AC170" s="70" t="s">
        <v>942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1552</v>
      </c>
      <c r="BK170" s="16" t="s">
        <v>1632</v>
      </c>
      <c r="BL170" s="15"/>
      <c r="BM170" s="14" t="s">
        <v>980</v>
      </c>
      <c r="BN170" s="14" t="s">
        <v>980</v>
      </c>
      <c r="BO170" s="165" t="s">
        <v>980</v>
      </c>
      <c r="BP170" s="16"/>
      <c r="BQ170" s="12" t="str">
        <f t="shared" si="23"/>
        <v>Aderente</v>
      </c>
      <c r="BR170" s="18">
        <f t="shared" si="24"/>
        <v>1.0000000000000004</v>
      </c>
      <c r="BS170" s="18">
        <f t="shared" si="25"/>
        <v>1</v>
      </c>
      <c r="BT170" s="225" t="str">
        <f t="shared" si="19"/>
        <v>OKOK</v>
      </c>
    </row>
    <row r="171" spans="1:72">
      <c r="A171" s="50" t="str">
        <f t="shared" si="22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5"/>
    </row>
    <row r="172" spans="1:72">
      <c r="A172" s="50" t="str">
        <f t="shared" si="22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863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1319</v>
      </c>
      <c r="W172" s="173" t="s">
        <v>1215</v>
      </c>
      <c r="X172" s="218" t="s">
        <v>956</v>
      </c>
      <c r="Y172" s="158" t="s">
        <v>959</v>
      </c>
      <c r="Z172" s="158" t="s">
        <v>957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1633</v>
      </c>
      <c r="BK172" s="16" t="s">
        <v>1634</v>
      </c>
      <c r="BL172" s="15"/>
      <c r="BM172" s="14" t="s">
        <v>973</v>
      </c>
      <c r="BN172" s="14" t="s">
        <v>1004</v>
      </c>
      <c r="BO172" s="165" t="s">
        <v>1082</v>
      </c>
      <c r="BP172" s="16" t="s">
        <v>1634</v>
      </c>
      <c r="BQ172" s="12" t="str">
        <f t="shared" si="23"/>
        <v>Produção e Intervalo</v>
      </c>
      <c r="BR172" s="18">
        <f t="shared" si="24"/>
        <v>0</v>
      </c>
      <c r="BS172" s="18">
        <f t="shared" si="25"/>
        <v>0</v>
      </c>
      <c r="BT172" s="225" t="str">
        <f t="shared" si="19"/>
        <v>PCMVIAProgramação</v>
      </c>
    </row>
    <row r="173" spans="1:72">
      <c r="A173" s="50" t="str">
        <f t="shared" si="22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1538</v>
      </c>
      <c r="I173" s="173" t="s">
        <v>1538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1539</v>
      </c>
      <c r="O173" s="173">
        <v>0.375</v>
      </c>
      <c r="P173" s="173">
        <v>0.10416666666666667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1540</v>
      </c>
      <c r="W173" s="217" t="s">
        <v>1635</v>
      </c>
      <c r="X173" s="218" t="s">
        <v>956</v>
      </c>
      <c r="Y173" s="158" t="s">
        <v>959</v>
      </c>
      <c r="Z173" s="218" t="s">
        <v>952</v>
      </c>
      <c r="AA173" s="217">
        <v>2</v>
      </c>
      <c r="AB173" s="172" t="s">
        <v>953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0.61805555555555558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0.10416666666666674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1636</v>
      </c>
      <c r="BK173" s="16" t="s">
        <v>1637</v>
      </c>
      <c r="BL173" s="15"/>
      <c r="BM173" s="14" t="s">
        <v>980</v>
      </c>
      <c r="BN173" s="14" t="s">
        <v>980</v>
      </c>
      <c r="BO173" s="165" t="s">
        <v>980</v>
      </c>
      <c r="BP173" s="16" t="s">
        <v>607</v>
      </c>
      <c r="BQ173" s="12" t="str">
        <f t="shared" si="23"/>
        <v>Aderente</v>
      </c>
      <c r="BR173" s="18">
        <f t="shared" si="24"/>
        <v>1.0000000000000007</v>
      </c>
      <c r="BS173" s="18">
        <f t="shared" si="25"/>
        <v>1</v>
      </c>
      <c r="BT173" s="225" t="str">
        <f t="shared" si="19"/>
        <v>OKOK</v>
      </c>
    </row>
    <row r="174" spans="1:72">
      <c r="A174" s="50" t="str">
        <f t="shared" si="22"/>
        <v>W70</v>
      </c>
      <c r="B174" s="171"/>
      <c r="C174" s="8" t="str">
        <f>IF(BS_CONTROLE[[#This Row],[DATA]]="","",WEEKNUM(BS_CONTROLE[[#This Row],[DATA]]))</f>
        <v/>
      </c>
      <c r="D174" s="51" t="s">
        <v>836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1638</v>
      </c>
      <c r="N174" s="204" t="s">
        <v>1639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1327</v>
      </c>
      <c r="W174" s="319" t="s">
        <v>1530</v>
      </c>
      <c r="X174" s="218" t="s">
        <v>956</v>
      </c>
      <c r="Y174" s="158"/>
      <c r="Z174" s="158" t="s">
        <v>962</v>
      </c>
      <c r="AA174" s="322" t="s">
        <v>1425</v>
      </c>
      <c r="AB174" s="70" t="s">
        <v>947</v>
      </c>
      <c r="AC174" s="70" t="s">
        <v>942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5"/>
    </row>
    <row r="175" spans="1:72">
      <c r="A175" s="50" t="str">
        <f t="shared" si="22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1245</v>
      </c>
      <c r="N175" s="204" t="s">
        <v>1246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1392</v>
      </c>
      <c r="W175" s="173" t="s">
        <v>1604</v>
      </c>
      <c r="X175" s="218" t="s">
        <v>956</v>
      </c>
      <c r="Y175" s="158" t="s">
        <v>959</v>
      </c>
      <c r="Z175" s="158" t="s">
        <v>961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1640</v>
      </c>
      <c r="BK175" s="16" t="s">
        <v>1640</v>
      </c>
      <c r="BL175" s="15"/>
      <c r="BM175" s="14" t="s">
        <v>986</v>
      </c>
      <c r="BN175" s="14" t="s">
        <v>986</v>
      </c>
      <c r="BO175" s="165" t="s">
        <v>986</v>
      </c>
      <c r="BP175" s="16" t="s">
        <v>1640</v>
      </c>
      <c r="BQ175" s="12" t="str">
        <f t="shared" si="23"/>
        <v>Produção e Intervalo</v>
      </c>
      <c r="BR175" s="18">
        <f t="shared" si="24"/>
        <v>0</v>
      </c>
      <c r="BS175" s="18">
        <f t="shared" si="25"/>
        <v>0</v>
      </c>
      <c r="BT175" s="225" t="str">
        <f t="shared" si="19"/>
        <v>SemOportunidadeSemOportunidade</v>
      </c>
    </row>
    <row r="176" spans="1:72">
      <c r="A176" s="50" t="str">
        <f t="shared" si="22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827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1218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1245</v>
      </c>
      <c r="N176" s="204" t="s">
        <v>1581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1392</v>
      </c>
      <c r="W176" s="173" t="s">
        <v>1605</v>
      </c>
      <c r="X176" s="218" t="s">
        <v>956</v>
      </c>
      <c r="Y176" s="158" t="s">
        <v>959</v>
      </c>
      <c r="Z176" s="158" t="s">
        <v>961</v>
      </c>
      <c r="AA176" s="83">
        <v>2</v>
      </c>
      <c r="AB176" s="70" t="s">
        <v>947</v>
      </c>
      <c r="AC176" s="70" t="s">
        <v>942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1640</v>
      </c>
      <c r="BK176" s="16" t="s">
        <v>1640</v>
      </c>
      <c r="BL176" s="15"/>
      <c r="BM176" s="14" t="s">
        <v>986</v>
      </c>
      <c r="BN176" s="14" t="s">
        <v>986</v>
      </c>
      <c r="BO176" s="165" t="s">
        <v>986</v>
      </c>
      <c r="BP176" s="16" t="s">
        <v>1640</v>
      </c>
      <c r="BQ176" s="12" t="str">
        <f t="shared" si="23"/>
        <v>Produção e Intervalo</v>
      </c>
      <c r="BR176" s="18">
        <f t="shared" si="24"/>
        <v>0</v>
      </c>
      <c r="BS176" s="18">
        <f t="shared" si="25"/>
        <v>0</v>
      </c>
      <c r="BT176" s="225" t="str">
        <f t="shared" si="19"/>
        <v>SemOportunidadeSemOportunidade</v>
      </c>
    </row>
    <row r="177" spans="1:72">
      <c r="A177" s="50" t="str">
        <f t="shared" si="22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1218</v>
      </c>
      <c r="I177" s="173" t="s">
        <v>1255</v>
      </c>
      <c r="J177" s="217">
        <v>74</v>
      </c>
      <c r="K177" s="217">
        <v>290</v>
      </c>
      <c r="L177" s="83" t="s">
        <v>607</v>
      </c>
      <c r="M177" s="204" t="s">
        <v>1641</v>
      </c>
      <c r="N177" s="204" t="s">
        <v>1642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1276</v>
      </c>
      <c r="W177" s="173" t="s">
        <v>1545</v>
      </c>
      <c r="X177" s="218" t="s">
        <v>951</v>
      </c>
      <c r="Y177" s="158" t="s">
        <v>950</v>
      </c>
      <c r="Z177" s="158" t="s">
        <v>957</v>
      </c>
      <c r="AA177" s="83">
        <v>1</v>
      </c>
      <c r="AB177" s="70" t="s">
        <v>947</v>
      </c>
      <c r="AC177" s="70" t="s">
        <v>942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1643</v>
      </c>
      <c r="BK177" s="16" t="s">
        <v>1643</v>
      </c>
      <c r="BL177" s="15"/>
      <c r="BM177" s="14" t="s">
        <v>980</v>
      </c>
      <c r="BN177" s="14" t="s">
        <v>980</v>
      </c>
      <c r="BO177" s="165" t="s">
        <v>980</v>
      </c>
      <c r="BP177" s="16"/>
      <c r="BQ177" s="12" t="str">
        <f t="shared" si="23"/>
        <v>Intervalo</v>
      </c>
      <c r="BR177" s="18">
        <f t="shared" si="24"/>
        <v>0.99999999999999911</v>
      </c>
      <c r="BS177" s="18">
        <f t="shared" si="25"/>
        <v>1</v>
      </c>
      <c r="BT177" s="225" t="str">
        <f t="shared" si="19"/>
        <v>OKOK</v>
      </c>
    </row>
    <row r="178" spans="1:72">
      <c r="A178" s="50" t="str">
        <f t="shared" si="22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885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1214</v>
      </c>
      <c r="W178" s="173" t="s">
        <v>1608</v>
      </c>
      <c r="X178" s="218" t="s">
        <v>956</v>
      </c>
      <c r="Y178" s="158" t="s">
        <v>959</v>
      </c>
      <c r="Z178" s="158" t="s">
        <v>957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1644</v>
      </c>
      <c r="BK178" s="16" t="s">
        <v>1645</v>
      </c>
      <c r="BL178" s="15"/>
      <c r="BM178" s="14" t="s">
        <v>980</v>
      </c>
      <c r="BN178" s="14" t="s">
        <v>980</v>
      </c>
      <c r="BO178" s="165" t="s">
        <v>980</v>
      </c>
      <c r="BP178" s="16"/>
      <c r="BQ178" s="12" t="str">
        <f t="shared" si="23"/>
        <v>Aderente</v>
      </c>
      <c r="BR178" s="18">
        <f t="shared" si="24"/>
        <v>1</v>
      </c>
      <c r="BS178" s="18">
        <f t="shared" si="25"/>
        <v>2</v>
      </c>
      <c r="BT178" s="225"/>
    </row>
    <row r="179" spans="1:72">
      <c r="A179" s="50" t="str">
        <f t="shared" si="22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888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1353</v>
      </c>
      <c r="W179" s="173" t="s">
        <v>1215</v>
      </c>
      <c r="X179" s="218" t="s">
        <v>956</v>
      </c>
      <c r="Y179" s="158" t="s">
        <v>959</v>
      </c>
      <c r="Z179" s="158" t="s">
        <v>952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1646</v>
      </c>
      <c r="BK179" s="16" t="s">
        <v>1647</v>
      </c>
      <c r="BL179" s="15"/>
      <c r="BM179" s="14" t="s">
        <v>980</v>
      </c>
      <c r="BN179" s="14" t="s">
        <v>980</v>
      </c>
      <c r="BO179" s="165" t="s">
        <v>980</v>
      </c>
      <c r="BP179" s="16"/>
      <c r="BQ179" s="12" t="str">
        <f t="shared" si="23"/>
        <v>Aderente</v>
      </c>
      <c r="BR179" s="18">
        <f t="shared" si="24"/>
        <v>1</v>
      </c>
      <c r="BS179" s="18">
        <f t="shared" si="25"/>
        <v>1</v>
      </c>
      <c r="BT179" s="225" t="str">
        <f t="shared" si="19"/>
        <v>OKOK</v>
      </c>
    </row>
    <row r="180" spans="1:72">
      <c r="A180" s="50" t="str">
        <f t="shared" si="22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1357</v>
      </c>
      <c r="W180" s="173" t="s">
        <v>1407</v>
      </c>
      <c r="X180" s="218" t="s">
        <v>956</v>
      </c>
      <c r="Y180" s="158" t="s">
        <v>959</v>
      </c>
      <c r="Z180" s="158" t="s">
        <v>952</v>
      </c>
      <c r="AA180" s="83">
        <v>1</v>
      </c>
      <c r="AB180" s="70" t="s">
        <v>947</v>
      </c>
      <c r="AC180" s="70" t="s">
        <v>942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1648</v>
      </c>
      <c r="BK180" s="16" t="s">
        <v>1649</v>
      </c>
      <c r="BL180" s="15"/>
      <c r="BM180" s="14" t="s">
        <v>980</v>
      </c>
      <c r="BN180" s="14" t="s">
        <v>980</v>
      </c>
      <c r="BO180" s="165" t="s">
        <v>980</v>
      </c>
      <c r="BP180" s="16"/>
      <c r="BQ180" s="12" t="str">
        <f t="shared" si="23"/>
        <v>Aderente</v>
      </c>
      <c r="BR180" s="18">
        <f t="shared" si="24"/>
        <v>0.99999999999999956</v>
      </c>
      <c r="BS180" s="18">
        <f t="shared" si="25"/>
        <v>1</v>
      </c>
      <c r="BT180" s="225" t="str">
        <f t="shared" si="19"/>
        <v>OKOK</v>
      </c>
    </row>
    <row r="181" spans="1:72">
      <c r="A181" s="50" t="str">
        <f t="shared" si="22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1650</v>
      </c>
      <c r="F181" s="172" t="s">
        <v>629</v>
      </c>
      <c r="G181" s="9" t="str">
        <f>IF(D181="","*",VLOOKUP(F181,BS_ATIVIDADE[#All],3,FALSE))</f>
        <v>DETECÇÃO</v>
      </c>
      <c r="H181" s="173" t="s">
        <v>1651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1652</v>
      </c>
      <c r="N181" s="204" t="s">
        <v>1653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1654</v>
      </c>
      <c r="W181" s="173" t="s">
        <v>1621</v>
      </c>
      <c r="X181" s="218" t="s">
        <v>956</v>
      </c>
      <c r="Y181" s="158" t="s">
        <v>959</v>
      </c>
      <c r="Z181" s="158" t="s">
        <v>952</v>
      </c>
      <c r="AA181" s="83">
        <v>1</v>
      </c>
      <c r="AB181" s="70" t="s">
        <v>947</v>
      </c>
      <c r="AC181" s="70" t="s">
        <v>942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1655</v>
      </c>
      <c r="BK181" s="16" t="s">
        <v>1655</v>
      </c>
      <c r="BL181" s="15"/>
      <c r="BM181" s="14" t="s">
        <v>980</v>
      </c>
      <c r="BN181" s="14" t="s">
        <v>980</v>
      </c>
      <c r="BO181" s="165" t="s">
        <v>980</v>
      </c>
      <c r="BP181" s="16"/>
      <c r="BQ181" s="12" t="str">
        <f t="shared" si="23"/>
        <v>Intervalo</v>
      </c>
      <c r="BR181" s="18">
        <f t="shared" si="24"/>
        <v>0.99999999999999911</v>
      </c>
      <c r="BS181" s="18">
        <f t="shared" si="25"/>
        <v>1</v>
      </c>
      <c r="BT181" s="225" t="str">
        <f t="shared" si="19"/>
        <v>OKOK</v>
      </c>
    </row>
    <row r="182" spans="1:72">
      <c r="A182" s="50" t="str">
        <f t="shared" si="22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1233</v>
      </c>
      <c r="W182" s="173" t="s">
        <v>1399</v>
      </c>
      <c r="X182" s="218" t="s">
        <v>956</v>
      </c>
      <c r="Y182" s="158" t="s">
        <v>959</v>
      </c>
      <c r="Z182" s="158" t="s">
        <v>957</v>
      </c>
      <c r="AA182" s="83">
        <v>1</v>
      </c>
      <c r="AB182" s="70" t="s">
        <v>947</v>
      </c>
      <c r="AC182" s="70" t="s">
        <v>942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1656</v>
      </c>
      <c r="BK182" s="16" t="s">
        <v>1657</v>
      </c>
      <c r="BL182" s="15"/>
      <c r="BM182" s="14" t="s">
        <v>980</v>
      </c>
      <c r="BN182" s="14" t="s">
        <v>980</v>
      </c>
      <c r="BO182" s="165" t="s">
        <v>980</v>
      </c>
      <c r="BP182" s="16"/>
      <c r="BQ182" s="12" t="str">
        <f t="shared" si="23"/>
        <v>Aderente</v>
      </c>
      <c r="BR182" s="18">
        <f t="shared" si="24"/>
        <v>1.7999999999999998</v>
      </c>
      <c r="BS182" s="18">
        <f t="shared" si="25"/>
        <v>2.9</v>
      </c>
      <c r="BT182" s="225" t="str">
        <f t="shared" si="19"/>
        <v>OKOK</v>
      </c>
    </row>
    <row r="183" spans="1:72">
      <c r="A183" s="50" t="str">
        <f t="shared" si="22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1650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1627</v>
      </c>
      <c r="W183" s="173" t="s">
        <v>1658</v>
      </c>
      <c r="X183" s="218" t="s">
        <v>956</v>
      </c>
      <c r="Y183" s="158" t="s">
        <v>959</v>
      </c>
      <c r="Z183" s="158" t="s">
        <v>952</v>
      </c>
      <c r="AA183" s="83">
        <v>1</v>
      </c>
      <c r="AB183" s="70" t="s">
        <v>947</v>
      </c>
      <c r="AC183" s="70" t="s">
        <v>942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1659</v>
      </c>
      <c r="BK183" s="16" t="s">
        <v>1659</v>
      </c>
      <c r="BL183" s="15"/>
      <c r="BM183" s="14" t="s">
        <v>980</v>
      </c>
      <c r="BN183" s="14" t="s">
        <v>980</v>
      </c>
      <c r="BO183" s="165" t="s">
        <v>980</v>
      </c>
      <c r="BP183" s="16"/>
      <c r="BQ183" s="12" t="str">
        <f t="shared" si="23"/>
        <v>Aderente</v>
      </c>
      <c r="BR183" s="18">
        <f t="shared" si="24"/>
        <v>1.0000000000000004</v>
      </c>
      <c r="BS183" s="18">
        <f t="shared" si="25"/>
        <v>1</v>
      </c>
      <c r="BT183" s="225"/>
    </row>
    <row r="184" spans="1:72">
      <c r="A184" s="50" t="str">
        <f t="shared" si="22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828</v>
      </c>
      <c r="E184" s="314" t="s">
        <v>1650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1627</v>
      </c>
      <c r="W184" s="173" t="s">
        <v>1660</v>
      </c>
      <c r="X184" s="218" t="s">
        <v>956</v>
      </c>
      <c r="Y184" s="158" t="s">
        <v>959</v>
      </c>
      <c r="Z184" s="158" t="s">
        <v>957</v>
      </c>
      <c r="AA184" s="83">
        <v>1</v>
      </c>
      <c r="AB184" s="70" t="s">
        <v>947</v>
      </c>
      <c r="AC184" s="70" t="s">
        <v>942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1661</v>
      </c>
      <c r="BK184" s="16" t="s">
        <v>1662</v>
      </c>
      <c r="BL184" s="15"/>
      <c r="BM184" s="14" t="s">
        <v>980</v>
      </c>
      <c r="BN184" s="14" t="s">
        <v>980</v>
      </c>
      <c r="BO184" s="165" t="s">
        <v>980</v>
      </c>
      <c r="BP184" s="16"/>
      <c r="BQ184" s="12" t="str">
        <f t="shared" si="23"/>
        <v>Aderente</v>
      </c>
      <c r="BR184" s="18">
        <f t="shared" si="24"/>
        <v>1.0000000000000004</v>
      </c>
      <c r="BS184" s="18">
        <f t="shared" si="25"/>
        <v>1</v>
      </c>
      <c r="BT184" s="225" t="str">
        <f t="shared" si="19"/>
        <v>OKOK</v>
      </c>
    </row>
    <row r="185" spans="1:72">
      <c r="A185" s="50" t="str">
        <f t="shared" si="22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5" t="str">
        <f t="shared" si="19"/>
        <v/>
      </c>
    </row>
    <row r="186" spans="1:72">
      <c r="A186" s="50" t="str">
        <f t="shared" si="22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852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1663</v>
      </c>
      <c r="W186" s="173" t="s">
        <v>1664</v>
      </c>
      <c r="X186" s="218" t="s">
        <v>956</v>
      </c>
      <c r="Y186" s="158" t="s">
        <v>959</v>
      </c>
      <c r="Z186" s="158" t="s">
        <v>957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/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1</v>
      </c>
      <c r="BI186" s="16"/>
      <c r="BJ186" s="16" t="s">
        <v>1609</v>
      </c>
      <c r="BK186" s="16"/>
      <c r="BL186" s="15"/>
      <c r="BM186" s="14"/>
      <c r="BN186" s="14"/>
      <c r="BO186" s="165"/>
      <c r="BP186" s="16"/>
      <c r="BQ186" s="12" t="str">
        <f t="shared" si="23"/>
        <v>Produção e Intervalo</v>
      </c>
      <c r="BR186" s="18">
        <f t="shared" si="24"/>
        <v>0</v>
      </c>
      <c r="BS186" s="18">
        <f t="shared" si="25"/>
        <v>0</v>
      </c>
      <c r="BT186" s="225"/>
    </row>
    <row r="187" spans="1:72">
      <c r="A187" s="50" t="str">
        <f t="shared" si="22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852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1663</v>
      </c>
      <c r="W187" s="173" t="s">
        <v>1665</v>
      </c>
      <c r="X187" s="218" t="s">
        <v>951</v>
      </c>
      <c r="Y187" s="158" t="s">
        <v>950</v>
      </c>
      <c r="Z187" s="158" t="s">
        <v>957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1</v>
      </c>
      <c r="BI187" s="16"/>
      <c r="BJ187" s="16" t="s">
        <v>1609</v>
      </c>
      <c r="BK187" s="16"/>
      <c r="BL187" s="15"/>
      <c r="BM187" s="14"/>
      <c r="BN187" s="14"/>
      <c r="BO187" s="165"/>
      <c r="BP187" s="16"/>
      <c r="BQ187" s="12" t="str">
        <f t="shared" si="23"/>
        <v>Produção e Intervalo</v>
      </c>
      <c r="BR187" s="18">
        <f t="shared" si="24"/>
        <v>0</v>
      </c>
      <c r="BS187" s="18">
        <f t="shared" si="25"/>
        <v>0</v>
      </c>
      <c r="BT187" s="225" t="str">
        <f t="shared" si="19"/>
        <v/>
      </c>
    </row>
    <row r="188" spans="1:72">
      <c r="A188" s="50" t="str">
        <f t="shared" si="22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1538</v>
      </c>
      <c r="I188" s="173" t="s">
        <v>1538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8.3333333333333329E-2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1269</v>
      </c>
      <c r="W188" s="173" t="s">
        <v>1602</v>
      </c>
      <c r="X188" s="218" t="s">
        <v>951</v>
      </c>
      <c r="Y188" s="158" t="s">
        <v>950</v>
      </c>
      <c r="Z188" s="158" t="s">
        <v>952</v>
      </c>
      <c r="AA188" s="217" t="s">
        <v>1425</v>
      </c>
      <c r="AB188" s="172" t="s">
        <v>947</v>
      </c>
      <c r="AC188" s="172" t="s">
        <v>942</v>
      </c>
      <c r="AD188" s="329">
        <v>0.375</v>
      </c>
      <c r="AE188" s="217">
        <v>9323</v>
      </c>
      <c r="AF188" s="217" t="s">
        <v>1603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/>
      <c r="AS188" s="38"/>
      <c r="AT188" s="38"/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</v>
      </c>
      <c r="AZ188" s="13"/>
      <c r="BA188" s="71"/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3"/>
        <v>Produção e Intervalo</v>
      </c>
      <c r="BR188" s="18">
        <f t="shared" si="24"/>
        <v>0</v>
      </c>
      <c r="BS188" s="18">
        <f t="shared" si="25"/>
        <v>0</v>
      </c>
      <c r="BT188" s="225" t="str">
        <f t="shared" si="19"/>
        <v/>
      </c>
    </row>
    <row r="189" spans="1:72">
      <c r="A189" s="50" t="str">
        <f t="shared" si="22"/>
        <v>W70</v>
      </c>
      <c r="B189" s="171"/>
      <c r="C189" s="8" t="str">
        <f>IF(BS_CONTROLE[[#This Row],[DATA]]="","",WEEKNUM(BS_CONTROLE[[#This Row],[DATA]]))</f>
        <v/>
      </c>
      <c r="D189" s="51" t="s">
        <v>836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1638</v>
      </c>
      <c r="N189" s="204" t="s">
        <v>1639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1327</v>
      </c>
      <c r="W189" s="319" t="s">
        <v>1530</v>
      </c>
      <c r="X189" s="218" t="s">
        <v>956</v>
      </c>
      <c r="Y189" s="158"/>
      <c r="Z189" s="158" t="s">
        <v>962</v>
      </c>
      <c r="AA189" s="322" t="s">
        <v>1425</v>
      </c>
      <c r="AB189" s="70" t="s">
        <v>947</v>
      </c>
      <c r="AC189" s="70" t="s">
        <v>942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5" t="str">
        <f t="shared" si="19"/>
        <v/>
      </c>
    </row>
    <row r="190" spans="1:72">
      <c r="A190" s="50" t="str">
        <f t="shared" si="22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1245</v>
      </c>
      <c r="N190" s="204" t="s">
        <v>1246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1392</v>
      </c>
      <c r="W190" s="173" t="s">
        <v>1604</v>
      </c>
      <c r="X190" s="218" t="s">
        <v>951</v>
      </c>
      <c r="Y190" s="158" t="s">
        <v>950</v>
      </c>
      <c r="Z190" s="158" t="s">
        <v>952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/>
      <c r="AS190" s="38"/>
      <c r="AT190" s="38"/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0</v>
      </c>
      <c r="AZ190" s="13"/>
      <c r="BA190" s="71"/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3"/>
        <v>Produção e Intervalo</v>
      </c>
      <c r="BR190" s="18">
        <f t="shared" si="24"/>
        <v>0</v>
      </c>
      <c r="BS190" s="18">
        <f t="shared" si="25"/>
        <v>0</v>
      </c>
      <c r="BT190" s="225" t="str">
        <f t="shared" si="19"/>
        <v/>
      </c>
    </row>
    <row r="191" spans="1:72">
      <c r="A191" s="50" t="str">
        <f t="shared" si="22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827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1218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1245</v>
      </c>
      <c r="N191" s="204" t="s">
        <v>1581</v>
      </c>
      <c r="O191" s="173">
        <v>0.33333333333333331</v>
      </c>
      <c r="P191" s="173">
        <v>0.125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1392</v>
      </c>
      <c r="W191" s="173" t="s">
        <v>1605</v>
      </c>
      <c r="X191" s="218" t="s">
        <v>951</v>
      </c>
      <c r="Y191" s="158" t="s">
        <v>950</v>
      </c>
      <c r="Z191" s="158" t="s">
        <v>952</v>
      </c>
      <c r="AA191" s="83">
        <v>2</v>
      </c>
      <c r="AB191" s="70" t="s">
        <v>947</v>
      </c>
      <c r="AC191" s="70" t="s">
        <v>942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/>
      <c r="AS191" s="38"/>
      <c r="AT191" s="38"/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0</v>
      </c>
      <c r="AZ191" s="13"/>
      <c r="BA191" s="71"/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3"/>
        <v>Produção e Intervalo</v>
      </c>
      <c r="BR191" s="18">
        <f t="shared" si="24"/>
        <v>0</v>
      </c>
      <c r="BS191" s="18">
        <f t="shared" si="25"/>
        <v>0</v>
      </c>
      <c r="BT191" s="225" t="str">
        <f t="shared" si="19"/>
        <v/>
      </c>
    </row>
    <row r="192" spans="1:72">
      <c r="A192" s="50" t="str">
        <f t="shared" si="22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885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1214</v>
      </c>
      <c r="W192" s="173" t="s">
        <v>1215</v>
      </c>
      <c r="X192" s="218" t="s">
        <v>956</v>
      </c>
      <c r="Y192" s="158" t="s">
        <v>959</v>
      </c>
      <c r="Z192" s="158" t="s">
        <v>957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0</v>
      </c>
      <c r="AZ192" s="13"/>
      <c r="BA192" s="71"/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3"/>
        <v>Produção e Intervalo</v>
      </c>
      <c r="BR192" s="18">
        <f t="shared" si="24"/>
        <v>0</v>
      </c>
      <c r="BS192" s="18">
        <f t="shared" si="25"/>
        <v>0</v>
      </c>
      <c r="BT192" s="225"/>
    </row>
    <row r="193" spans="1:72">
      <c r="A193" s="50" t="str">
        <f t="shared" si="22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402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1401</v>
      </c>
      <c r="W193" s="173" t="s">
        <v>1399</v>
      </c>
      <c r="X193" s="218" t="s">
        <v>956</v>
      </c>
      <c r="Y193" s="158" t="s">
        <v>959</v>
      </c>
      <c r="Z193" s="158" t="s">
        <v>957</v>
      </c>
      <c r="AA193" s="83">
        <v>1</v>
      </c>
      <c r="AB193" s="70" t="s">
        <v>947</v>
      </c>
      <c r="AC193" s="70" t="s">
        <v>942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/>
      <c r="AS193" s="38"/>
      <c r="AT193" s="38"/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0</v>
      </c>
      <c r="AZ193" s="13"/>
      <c r="BA193" s="71"/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3"/>
        <v>Produção e Intervalo</v>
      </c>
      <c r="BR193" s="18">
        <f t="shared" si="24"/>
        <v>0</v>
      </c>
      <c r="BS193" s="18">
        <f t="shared" si="25"/>
        <v>0</v>
      </c>
      <c r="BT193" s="225" t="str">
        <f t="shared" si="19"/>
        <v/>
      </c>
    </row>
    <row r="194" spans="1:72">
      <c r="A194" s="50" t="str">
        <f t="shared" si="22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888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1353</v>
      </c>
      <c r="W194" s="173" t="s">
        <v>1215</v>
      </c>
      <c r="X194" s="218" t="s">
        <v>956</v>
      </c>
      <c r="Y194" s="158" t="s">
        <v>959</v>
      </c>
      <c r="Z194" s="158" t="s">
        <v>952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0</v>
      </c>
      <c r="AZ194" s="13"/>
      <c r="BA194" s="71"/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3"/>
        <v>Produção e Intervalo</v>
      </c>
      <c r="BR194" s="18">
        <f t="shared" si="24"/>
        <v>0</v>
      </c>
      <c r="BS194" s="18">
        <f t="shared" si="25"/>
        <v>0</v>
      </c>
      <c r="BT194" s="225"/>
    </row>
    <row r="195" spans="1:72">
      <c r="A195" s="50" t="str">
        <f t="shared" si="22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859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1666</v>
      </c>
      <c r="W195" s="173" t="s">
        <v>1667</v>
      </c>
      <c r="X195" s="218" t="s">
        <v>956</v>
      </c>
      <c r="Y195" s="158" t="s">
        <v>959</v>
      </c>
      <c r="Z195" s="158" t="s">
        <v>961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/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5" t="str">
        <f t="shared" si="19"/>
        <v/>
      </c>
    </row>
    <row r="196" spans="1:72">
      <c r="A196" s="50" t="str">
        <f t="shared" si="22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1255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1256</v>
      </c>
      <c r="N196" s="204" t="s">
        <v>1257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1276</v>
      </c>
      <c r="W196" s="173" t="s">
        <v>1545</v>
      </c>
      <c r="X196" s="218" t="s">
        <v>956</v>
      </c>
      <c r="Y196" s="158" t="s">
        <v>959</v>
      </c>
      <c r="Z196" s="158" t="s">
        <v>957</v>
      </c>
      <c r="AA196" s="83">
        <v>1</v>
      </c>
      <c r="AB196" s="70" t="s">
        <v>947</v>
      </c>
      <c r="AC196" s="70" t="s">
        <v>942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0</v>
      </c>
      <c r="AZ196" s="13"/>
      <c r="BA196" s="71"/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3"/>
        <v>Produção e Intervalo</v>
      </c>
      <c r="BR196" s="18">
        <f t="shared" si="24"/>
        <v>0</v>
      </c>
      <c r="BS196" s="18">
        <f t="shared" si="25"/>
        <v>0</v>
      </c>
      <c r="BT196" s="225" t="str">
        <f t="shared" si="19"/>
        <v/>
      </c>
    </row>
    <row r="197" spans="1:72">
      <c r="A197" s="50" t="str">
        <f t="shared" si="22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831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1668</v>
      </c>
      <c r="J197" s="217">
        <v>78</v>
      </c>
      <c r="K197" s="217">
        <v>190</v>
      </c>
      <c r="L197" s="83" t="s">
        <v>607</v>
      </c>
      <c r="M197" s="204" t="s">
        <v>1669</v>
      </c>
      <c r="N197" s="204" t="s">
        <v>1670</v>
      </c>
      <c r="O197" s="173" t="s">
        <v>1671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1530</v>
      </c>
      <c r="X197" s="218" t="s">
        <v>956</v>
      </c>
      <c r="Y197" s="158" t="s">
        <v>959</v>
      </c>
      <c r="Z197" s="158" t="s">
        <v>952</v>
      </c>
      <c r="AA197" s="83" t="s">
        <v>607</v>
      </c>
      <c r="AB197" s="70" t="s">
        <v>947</v>
      </c>
      <c r="AC197" s="70" t="s">
        <v>942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0</v>
      </c>
      <c r="AZ197" s="13"/>
      <c r="BA197" s="71"/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3"/>
        <v>Produção e Intervalo</v>
      </c>
      <c r="BR197" s="18">
        <f t="shared" si="24"/>
        <v>0</v>
      </c>
      <c r="BS197" s="18">
        <f t="shared" si="25"/>
        <v>0</v>
      </c>
      <c r="BT197" s="225" t="str">
        <f t="shared" si="19"/>
        <v/>
      </c>
    </row>
    <row r="198" spans="1:72">
      <c r="A198" s="50" t="str">
        <f t="shared" si="22"/>
        <v/>
      </c>
      <c r="B198" s="171"/>
      <c r="C198" s="8" t="str">
        <f>IF(BS_CONTROLE[[#This Row],[DATA]]="","",WEEKNUM(BS_CONTROLE[[#This Row],[DATA]]))</f>
        <v/>
      </c>
      <c r="D198" s="51"/>
      <c r="E198" s="314">
        <v>192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BASE_MAPA!$E$2:$E$359),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BASE_MAPA!$E$2:$E$359),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3"/>
        <v>Aderente</v>
      </c>
      <c r="BR198" s="18" t="str">
        <f t="shared" si="24"/>
        <v>*</v>
      </c>
      <c r="BS198" s="18" t="str">
        <f t="shared" si="25"/>
        <v>*</v>
      </c>
      <c r="BT198" s="225" t="str">
        <f t="shared" si="19"/>
        <v/>
      </c>
    </row>
    <row r="199" spans="1:72">
      <c r="A199" s="50" t="str">
        <f t="shared" si="22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5" t="str">
        <f t="shared" si="19"/>
        <v/>
      </c>
    </row>
    <row r="200" spans="1:72">
      <c r="A200" s="50" t="str">
        <f t="shared" si="22"/>
        <v/>
      </c>
      <c r="B200" s="171"/>
      <c r="C200" s="8" t="str">
        <f>IF(BS_CONTROLE[[#This Row],[DATA]]="","",WEEKNUM(BS_CONTROLE[[#This Row],[DATA]]))</f>
        <v/>
      </c>
      <c r="D200" s="51"/>
      <c r="E200" s="314">
        <v>194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BASE_MAPA!$E$2:$E$359),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BASE_MAPA!$E$2:$E$359),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5" t="str">
        <f t="shared" si="19"/>
        <v/>
      </c>
    </row>
    <row r="201" spans="1:72">
      <c r="A201" s="50" t="str">
        <f t="shared" si="22"/>
        <v/>
      </c>
      <c r="B201" s="171"/>
      <c r="C201" s="8" t="str">
        <f>IF(BS_CONTROLE[[#This Row],[DATA]]="","",WEEKNUM(BS_CONTROLE[[#This Row],[DATA]]))</f>
        <v/>
      </c>
      <c r="D201" s="51"/>
      <c r="E201" s="314">
        <v>195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BASE_MAPA!$E$2:$E$359),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BASE_MAPA!$E$2:$E$359),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5" t="str">
        <f t="shared" si="19"/>
        <v/>
      </c>
    </row>
    <row r="202" spans="1:72">
      <c r="A202" s="50" t="str">
        <f t="shared" si="22"/>
        <v/>
      </c>
      <c r="B202" s="171"/>
      <c r="C202" s="8" t="str">
        <f>IF(BS_CONTROLE[[#This Row],[DATA]]="","",WEEKNUM(BS_CONTROLE[[#This Row],[DATA]]))</f>
        <v/>
      </c>
      <c r="D202" s="51"/>
      <c r="E202" s="314">
        <v>196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BASE_MAPA!$E$2:$E$359),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BASE_MAPA!$E$2:$E$359),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5" t="str">
        <f t="shared" si="19"/>
        <v/>
      </c>
    </row>
    <row r="203" spans="1:72">
      <c r="A203" s="50" t="str">
        <f t="shared" si="22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BASE_MAPA!$E$2:$E$359),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BASE_MAPA!$E$2:$E$359),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5" t="str">
        <f t="shared" si="19"/>
        <v/>
      </c>
    </row>
    <row r="204" spans="1:72">
      <c r="A204" s="50" t="str">
        <f t="shared" si="22"/>
        <v/>
      </c>
      <c r="B204" s="171"/>
      <c r="C204" s="8" t="str">
        <f>IF(BS_CONTROLE[[#This Row],[DATA]]="","",WEEKNUM(BS_CONTROLE[[#This Row],[DATA]]))</f>
        <v/>
      </c>
      <c r="D204" s="51"/>
      <c r="E204" s="314">
        <v>198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BASE_MAPA!$E$2:$E$359),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BASE_MAPA!$E$2:$E$359),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5"/>
    </row>
    <row r="205" spans="1:72">
      <c r="A205" s="50" t="str">
        <f t="shared" si="22"/>
        <v/>
      </c>
      <c r="B205" s="171"/>
      <c r="C205" s="8" t="str">
        <f>IF(BS_CONTROLE[[#This Row],[DATA]]="","",WEEKNUM(BS_CONTROLE[[#This Row],[DATA]]))</f>
        <v/>
      </c>
      <c r="D205" s="51"/>
      <c r="E205" s="314">
        <v>199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BASE_MAPA!$E$2:$E$359),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BASE_MAPA!$E$2:$E$359),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5" t="str">
        <f t="shared" si="19"/>
        <v/>
      </c>
    </row>
    <row r="206" spans="1:72">
      <c r="A206" s="50" t="str">
        <f t="shared" si="22"/>
        <v/>
      </c>
      <c r="B206" s="171"/>
      <c r="C206" s="8" t="str">
        <f>IF(BS_CONTROLE[[#This Row],[DATA]]="","",WEEKNUM(BS_CONTROLE[[#This Row],[DATA]]))</f>
        <v/>
      </c>
      <c r="D206" s="51"/>
      <c r="E206" s="314">
        <v>200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BASE_MAPA!$E$2:$E$359),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BASE_MAPA!$E$2:$E$359),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5" t="str">
        <f t="shared" si="19"/>
        <v/>
      </c>
    </row>
    <row r="207" spans="1:72">
      <c r="A207" s="50" t="str">
        <f t="shared" si="22"/>
        <v/>
      </c>
      <c r="B207" s="171"/>
      <c r="C207" s="8" t="str">
        <f>IF(BS_CONTROLE[[#This Row],[DATA]]="","",WEEKNUM(BS_CONTROLE[[#This Row],[DATA]]))</f>
        <v/>
      </c>
      <c r="D207" s="51"/>
      <c r="E207" s="314">
        <v>201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BASE_MAPA!$E$2:$E$359),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BASE_MAPA!$E$2:$E$359),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5" t="str">
        <f t="shared" si="19"/>
        <v/>
      </c>
    </row>
    <row r="208" spans="1:72">
      <c r="A208" s="50" t="str">
        <f t="shared" si="22"/>
        <v/>
      </c>
      <c r="B208" s="171"/>
      <c r="C208" s="8" t="str">
        <f>IF(BS_CONTROLE[[#This Row],[DATA]]="","",WEEKNUM(BS_CONTROLE[[#This Row],[DATA]]))</f>
        <v/>
      </c>
      <c r="D208" s="51"/>
      <c r="E208" s="314">
        <v>202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BASE_MAPA!$E$2:$E$359),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BASE_MAPA!$E$2:$E$359),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5" t="str">
        <f t="shared" si="19"/>
        <v/>
      </c>
    </row>
    <row r="209" spans="1:72">
      <c r="A209" s="50" t="str">
        <f t="shared" si="22"/>
        <v/>
      </c>
      <c r="B209" s="171"/>
      <c r="C209" s="8" t="str">
        <f>IF(BS_CONTROLE[[#This Row],[DATA]]="","",WEEKNUM(BS_CONTROLE[[#This Row],[DATA]]))</f>
        <v/>
      </c>
      <c r="D209" s="51"/>
      <c r="E209" s="314">
        <v>203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3"/>
        <v>Aderente</v>
      </c>
      <c r="BR209" s="18" t="str">
        <f t="shared" si="24"/>
        <v>*</v>
      </c>
      <c r="BS209" s="18" t="str">
        <f t="shared" si="25"/>
        <v>*</v>
      </c>
      <c r="BT209" s="225" t="str">
        <f t="shared" si="19"/>
        <v/>
      </c>
    </row>
    <row r="210" spans="1:72">
      <c r="A210" s="50" t="str">
        <f t="shared" si="22"/>
        <v/>
      </c>
      <c r="B210" s="171"/>
      <c r="C210" s="8" t="str">
        <f>IF(BS_CONTROLE[[#This Row],[DATA]]="","",WEEKNUM(BS_CONTROLE[[#This Row],[DATA]]))</f>
        <v/>
      </c>
      <c r="D210" s="51"/>
      <c r="E210" s="314">
        <v>204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BASE_MAPA!$E$2:$E$359),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BASE_MAPA!$E$2:$E$359),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5" t="str">
        <f t="shared" si="19"/>
        <v/>
      </c>
    </row>
    <row r="211" spans="1:72">
      <c r="A211" s="50" t="str">
        <f t="shared" si="22"/>
        <v/>
      </c>
      <c r="B211" s="171"/>
      <c r="C211" s="8" t="str">
        <f>IF(BS_CONTROLE[[#This Row],[DATA]]="","",WEEKNUM(BS_CONTROLE[[#This Row],[DATA]]))</f>
        <v/>
      </c>
      <c r="D211" s="51"/>
      <c r="E211" s="314">
        <v>205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BASE_MAPA!$E$2:$E$359),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BASE_MAPA!$E$2:$E$359),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3"/>
        <v>Aderente</v>
      </c>
      <c r="BR211" s="18" t="str">
        <f t="shared" si="24"/>
        <v>*</v>
      </c>
      <c r="BS211" s="18" t="str">
        <f t="shared" si="25"/>
        <v>*</v>
      </c>
      <c r="BT211" s="225" t="str">
        <f t="shared" ref="BT211:BT282" si="26">IF(BN211="","",SUBSTITUTE(BM211," ","")&amp;SUBSTITUTE(BN211," ",""))</f>
        <v/>
      </c>
    </row>
    <row r="212" spans="1:72">
      <c r="A212" s="50" t="str">
        <f t="shared" si="22"/>
        <v/>
      </c>
      <c r="B212" s="171"/>
      <c r="C212" s="8" t="str">
        <f>IF(BS_CONTROLE[[#This Row],[DATA]]="","",WEEKNUM(BS_CONTROLE[[#This Row],[DATA]]))</f>
        <v/>
      </c>
      <c r="D212" s="51"/>
      <c r="E212" s="314">
        <v>206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BASE_MAPA!$E$2:$E$359),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BASE_MAPA!$E$2:$E$359),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3"/>
        <v>Aderente</v>
      </c>
      <c r="BR212" s="18" t="str">
        <f t="shared" si="24"/>
        <v>*</v>
      </c>
      <c r="BS212" s="18" t="str">
        <f t="shared" si="25"/>
        <v>*</v>
      </c>
      <c r="BT212" s="225" t="str">
        <f t="shared" si="26"/>
        <v/>
      </c>
    </row>
    <row r="213" spans="1:72">
      <c r="A213" s="50" t="str">
        <f t="shared" si="22"/>
        <v/>
      </c>
      <c r="B213" s="171"/>
      <c r="C213" s="8" t="str">
        <f>IF(BS_CONTROLE[[#This Row],[DATA]]="","",WEEKNUM(BS_CONTROLE[[#This Row],[DATA]]))</f>
        <v/>
      </c>
      <c r="D213" s="51"/>
      <c r="E213" s="314">
        <v>207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BASE_MAPA!$E$2:$E$359),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BASE_MAPA!$E$2:$E$359),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3"/>
        <v>Aderente</v>
      </c>
      <c r="BR213" s="18" t="str">
        <f t="shared" si="24"/>
        <v>*</v>
      </c>
      <c r="BS213" s="18" t="str">
        <f t="shared" si="25"/>
        <v>*</v>
      </c>
      <c r="BT213" s="225" t="str">
        <f t="shared" si="26"/>
        <v/>
      </c>
    </row>
    <row r="214" spans="1:72">
      <c r="A214" s="50" t="str">
        <f t="shared" si="22"/>
        <v/>
      </c>
      <c r="B214" s="171"/>
      <c r="C214" s="8" t="str">
        <f>IF(BS_CONTROLE[[#This Row],[DATA]]="","",WEEKNUM(BS_CONTROLE[[#This Row],[DATA]]))</f>
        <v/>
      </c>
      <c r="D214" s="51"/>
      <c r="E214" s="314">
        <v>208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BASE_MAPA!$E$2:$E$359),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BASE_MAPA!$E$2:$E$359),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3"/>
        <v>Aderente</v>
      </c>
      <c r="BR214" s="18" t="str">
        <f t="shared" si="24"/>
        <v>*</v>
      </c>
      <c r="BS214" s="18" t="str">
        <f t="shared" si="25"/>
        <v>*</v>
      </c>
      <c r="BT214" s="225" t="str">
        <f t="shared" si="26"/>
        <v/>
      </c>
    </row>
    <row r="215" spans="1:72">
      <c r="A215" s="50" t="str">
        <f t="shared" si="22"/>
        <v/>
      </c>
      <c r="B215" s="171"/>
      <c r="C215" s="8" t="str">
        <f>IF(BS_CONTROLE[[#This Row],[DATA]]="","",WEEKNUM(BS_CONTROLE[[#This Row],[DATA]]))</f>
        <v/>
      </c>
      <c r="D215" s="51"/>
      <c r="E215" s="315">
        <v>209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BASE_MAPA!$E$2:$E$359),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BASE_MAPA!$E$2:$E$359),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5" t="str">
        <f t="shared" si="26"/>
        <v/>
      </c>
    </row>
    <row r="216" spans="1:72">
      <c r="A216" s="50" t="str">
        <f t="shared" si="22"/>
        <v/>
      </c>
      <c r="B216" s="171"/>
      <c r="C216" s="8" t="str">
        <f>IF(BS_CONTROLE[[#This Row],[DATA]]="","",WEEKNUM(BS_CONTROLE[[#This Row],[DATA]]))</f>
        <v/>
      </c>
      <c r="D216" s="51"/>
      <c r="E216" s="314">
        <v>210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BASE_MAPA!$E$2:$E$359),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BASE_MAPA!$E$2:$E$359),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3"/>
        <v>Aderente</v>
      </c>
      <c r="BR216" s="18" t="str">
        <f t="shared" si="24"/>
        <v>*</v>
      </c>
      <c r="BS216" s="18" t="str">
        <f t="shared" si="25"/>
        <v>*</v>
      </c>
      <c r="BT216" s="225" t="str">
        <f t="shared" si="26"/>
        <v/>
      </c>
    </row>
    <row r="217" spans="1:72">
      <c r="A217" s="50" t="str">
        <f t="shared" si="22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BASE_MAPA!$E$2:$E$359),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BASE_MAPA!$E$2:$E$359),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5" t="str">
        <f t="shared" si="26"/>
        <v/>
      </c>
    </row>
    <row r="218" spans="1:72">
      <c r="A218" s="50" t="str">
        <f t="shared" si="22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BASE_MAPA!$E$2:$E$359),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BASE_MAPA!$E$2:$E$359),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5" t="str">
        <f t="shared" si="26"/>
        <v/>
      </c>
    </row>
    <row r="219" spans="1:72">
      <c r="A219" s="50" t="str">
        <f t="shared" si="22"/>
        <v/>
      </c>
      <c r="B219" s="171"/>
      <c r="C219" s="8" t="str">
        <f>IF(BS_CONTROLE[[#This Row],[DATA]]="","",WEEKNUM(BS_CONTROLE[[#This Row],[DATA]]))</f>
        <v/>
      </c>
      <c r="D219" s="51"/>
      <c r="E219" s="314">
        <v>213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BASE_MAPA!$E$2:$E$359),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BASE_MAPA!$E$2:$E$359),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3"/>
        <v>Aderente</v>
      </c>
      <c r="BR219" s="18" t="str">
        <f t="shared" si="24"/>
        <v>*</v>
      </c>
      <c r="BS219" s="18" t="str">
        <f t="shared" si="25"/>
        <v>*</v>
      </c>
      <c r="BT219" s="225"/>
    </row>
    <row r="220" spans="1:72">
      <c r="A220" s="50" t="str">
        <f t="shared" si="22"/>
        <v/>
      </c>
      <c r="B220" s="171"/>
      <c r="C220" s="8" t="str">
        <f>IF(BS_CONTROLE[[#This Row],[DATA]]="","",WEEKNUM(BS_CONTROLE[[#This Row],[DATA]]))</f>
        <v/>
      </c>
      <c r="D220" s="51"/>
      <c r="E220" s="314">
        <v>214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BASE_MAPA!$E$2:$E$359),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BASE_MAPA!$E$2:$E$359),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5" t="str">
        <f t="shared" si="26"/>
        <v/>
      </c>
    </row>
    <row r="221" spans="1:72">
      <c r="A221" s="50" t="str">
        <f t="shared" si="22"/>
        <v/>
      </c>
      <c r="B221" s="171"/>
      <c r="C221" s="8" t="str">
        <f>IF(BS_CONTROLE[[#This Row],[DATA]]="","",WEEKNUM(BS_CONTROLE[[#This Row],[DATA]]))</f>
        <v/>
      </c>
      <c r="D221" s="51"/>
      <c r="E221" s="314">
        <v>215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BASE_MAPA!$E$2:$E$359),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BASE_MAPA!$E$2:$E$359),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5" t="str">
        <f t="shared" si="26"/>
        <v/>
      </c>
    </row>
    <row r="222" spans="1:72">
      <c r="A222" s="50" t="str">
        <f t="shared" si="22"/>
        <v/>
      </c>
      <c r="B222" s="171"/>
      <c r="C222" s="8" t="str">
        <f>IF(BS_CONTROLE[[#This Row],[DATA]]="","",WEEKNUM(BS_CONTROLE[[#This Row],[DATA]]))</f>
        <v/>
      </c>
      <c r="D222" s="51"/>
      <c r="E222" s="314">
        <v>216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BASE_MAPA!$E$2:$E$359),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BASE_MAPA!$E$2:$E$359),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3"/>
        <v>Aderente</v>
      </c>
      <c r="BR222" s="18" t="str">
        <f t="shared" si="24"/>
        <v>*</v>
      </c>
      <c r="BS222" s="18" t="str">
        <f t="shared" si="25"/>
        <v>*</v>
      </c>
      <c r="BT222" s="225" t="str">
        <f t="shared" si="26"/>
        <v/>
      </c>
    </row>
    <row r="223" spans="1:72">
      <c r="A223" s="50" t="str">
        <f t="shared" si="22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BASE_MAPA!$E$2:$E$359),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BASE_MAPA!$E$2:$E$359),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3"/>
        <v>Aderente</v>
      </c>
      <c r="BR223" s="18" t="str">
        <f t="shared" si="24"/>
        <v>*</v>
      </c>
      <c r="BS223" s="18" t="str">
        <f t="shared" si="25"/>
        <v>*</v>
      </c>
      <c r="BT223" s="225" t="str">
        <f t="shared" si="26"/>
        <v/>
      </c>
    </row>
    <row r="224" spans="1:72">
      <c r="A224" s="50" t="str">
        <f t="shared" si="22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3"/>
        <v>Aderente</v>
      </c>
      <c r="BR224" s="18" t="str">
        <f t="shared" si="24"/>
        <v>*</v>
      </c>
      <c r="BS224" s="18" t="str">
        <f t="shared" si="25"/>
        <v>*</v>
      </c>
      <c r="BT224" s="225" t="str">
        <f t="shared" si="26"/>
        <v/>
      </c>
    </row>
    <row r="225" spans="1:72">
      <c r="A225" s="50" t="str">
        <f t="shared" si="22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BASE_MAPA!$E$2:$E$359),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BASE_MAPA!$E$2:$E$359),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3"/>
        <v>Aderente</v>
      </c>
      <c r="BR225" s="18" t="str">
        <f t="shared" si="24"/>
        <v>*</v>
      </c>
      <c r="BS225" s="18" t="str">
        <f t="shared" si="25"/>
        <v>*</v>
      </c>
      <c r="BT225" s="225" t="str">
        <f t="shared" si="26"/>
        <v/>
      </c>
    </row>
    <row r="226" spans="1:72">
      <c r="A226" s="50" t="str">
        <f t="shared" si="22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BASE_MAPA!$E$2:$E$359),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BASE_MAPA!$E$2:$E$359),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3"/>
        <v>Aderente</v>
      </c>
      <c r="BR226" s="18" t="str">
        <f t="shared" si="24"/>
        <v>*</v>
      </c>
      <c r="BS226" s="18" t="str">
        <f t="shared" si="25"/>
        <v>*</v>
      </c>
      <c r="BT226" s="225" t="str">
        <f t="shared" si="26"/>
        <v/>
      </c>
    </row>
    <row r="227" spans="1:72">
      <c r="A227" s="50" t="str">
        <f t="shared" si="22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BASE_MAPA!$E$2:$E$359),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BASE_MAPA!$E$2:$E$359),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3"/>
        <v>Aderente</v>
      </c>
      <c r="BR227" s="18" t="str">
        <f t="shared" si="24"/>
        <v>*</v>
      </c>
      <c r="BS227" s="18" t="str">
        <f t="shared" si="25"/>
        <v>*</v>
      </c>
      <c r="BT227" s="225" t="str">
        <f t="shared" si="26"/>
        <v/>
      </c>
    </row>
    <row r="228" spans="1:72">
      <c r="A228" s="50" t="str">
        <f t="shared" si="22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BASE_MAPA!$E$2:$E$359),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BASE_MAPA!$E$2:$E$359),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23"/>
        <v>Aderente</v>
      </c>
      <c r="BR228" s="18" t="str">
        <f t="shared" si="24"/>
        <v>*</v>
      </c>
      <c r="BS228" s="18" t="str">
        <f t="shared" si="25"/>
        <v>*</v>
      </c>
      <c r="BT228" s="225" t="str">
        <f>IF(BN228="","",SUBSTITUTE(BM228," ","")&amp;SUBSTITUTE(BN228," ",""))</f>
        <v/>
      </c>
    </row>
    <row r="229" spans="1:72">
      <c r="A229" s="50" t="str">
        <f t="shared" ref="A229:A292" si="27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BASE_MAPA!$E$2:$E$359),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BASE_MAPA!$E$2:$E$359),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28">IF(AND(BR229&lt;1,BS229&lt;1),"Produção e Intervalo",IF(BR229&lt;1,"Intervalo",IF(BS229&lt;1,"Produção","Aderente")))</f>
        <v>Aderente</v>
      </c>
      <c r="BR229" s="18" t="str">
        <f t="shared" ref="BR229:BR292" si="29">IF(OR(B229="",F229=""),"*",AY229/P229)</f>
        <v>*</v>
      </c>
      <c r="BS229" s="18" t="str">
        <f t="shared" ref="BS229:BS292" si="30">IF(OR(B229="",F229=""),"*",BA229/Q229)</f>
        <v>*</v>
      </c>
      <c r="BT229" s="225" t="str">
        <f>IF(BN229="","",SUBSTITUTE(BM229," ","")&amp;SUBSTITUTE(BN229," ",""))</f>
        <v/>
      </c>
    </row>
    <row r="230" spans="1:72">
      <c r="A230" s="50" t="str">
        <f t="shared" si="27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BASE_MAPA!$E$2:$E$359),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BASE_MAPA!$E$2:$E$359),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8"/>
        <v>Aderente</v>
      </c>
      <c r="BR230" s="18" t="str">
        <f t="shared" si="29"/>
        <v>*</v>
      </c>
      <c r="BS230" s="18" t="str">
        <f t="shared" si="30"/>
        <v>*</v>
      </c>
      <c r="BT230" s="225" t="str">
        <f>IF(BN230="","",SUBSTITUTE(BM230," ","")&amp;SUBSTITUTE(BN230," ",""))</f>
        <v/>
      </c>
    </row>
    <row r="231" spans="1:72">
      <c r="A231" s="50" t="str">
        <f t="shared" si="27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BASE_MAPA!$E$2:$E$359),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BASE_MAPA!$E$2:$E$359),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8"/>
        <v>Aderente</v>
      </c>
      <c r="BR231" s="18" t="str">
        <f t="shared" si="29"/>
        <v>*</v>
      </c>
      <c r="BS231" s="18" t="str">
        <f t="shared" si="30"/>
        <v>*</v>
      </c>
      <c r="BT231" s="225" t="str">
        <f>IF(BN231="","",SUBSTITUTE(BM231," ","")&amp;SUBSTITUTE(BN231," ",""))</f>
        <v/>
      </c>
    </row>
    <row r="232" spans="1:72">
      <c r="A232" s="50" t="str">
        <f t="shared" si="27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BASE_MAPA!$E$2:$E$359),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BASE_MAPA!$E$2:$E$359),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8"/>
        <v>Aderente</v>
      </c>
      <c r="BR232" s="18" t="str">
        <f t="shared" si="29"/>
        <v>*</v>
      </c>
      <c r="BS232" s="18" t="str">
        <f t="shared" si="30"/>
        <v>*</v>
      </c>
      <c r="BT232" s="225" t="str">
        <f>IF(BN232="","",SUBSTITUTE(BM232," ","")&amp;SUBSTITUTE(BN232," ",""))</f>
        <v/>
      </c>
    </row>
    <row r="233" spans="1:72">
      <c r="A233" s="50" t="str">
        <f t="shared" si="27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BASE_MAPA!$E$2:$E$359),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BASE_MAPA!$E$2:$E$359),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8"/>
        <v>Aderente</v>
      </c>
      <c r="BR233" s="18" t="str">
        <f t="shared" si="29"/>
        <v>*</v>
      </c>
      <c r="BS233" s="18" t="str">
        <f t="shared" si="30"/>
        <v>*</v>
      </c>
      <c r="BT233" s="225" t="str">
        <f>IF(BN233="","",SUBSTITUTE(BM233," ","")&amp;SUBSTITUTE(BN233," ",""))</f>
        <v/>
      </c>
    </row>
    <row r="234" spans="1:72">
      <c r="A234" s="50" t="str">
        <f t="shared" si="27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BASE_MAPA!$E$2:$E$359),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BASE_MAPA!$E$2:$E$359),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8"/>
        <v>Aderente</v>
      </c>
      <c r="BR234" s="18" t="str">
        <f t="shared" si="29"/>
        <v>*</v>
      </c>
      <c r="BS234" s="18" t="str">
        <f t="shared" si="30"/>
        <v>*</v>
      </c>
      <c r="BT234" s="225" t="str">
        <f>IF(BN234="","",SUBSTITUTE(BM234," ","")&amp;SUBSTITUTE(BN234," ",""))</f>
        <v/>
      </c>
    </row>
    <row r="235" spans="1:72">
      <c r="A235" s="50" t="str">
        <f t="shared" si="27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BASE_MAPA!$E$2:$E$359),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BASE_MAPA!$E$2:$E$359),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8"/>
        <v>Aderente</v>
      </c>
      <c r="BR235" s="18" t="str">
        <f t="shared" si="29"/>
        <v>*</v>
      </c>
      <c r="BS235" s="18" t="str">
        <f t="shared" si="30"/>
        <v>*</v>
      </c>
      <c r="BT235" s="225" t="str">
        <f>IF(BN235="","",SUBSTITUTE(BM235," ","")&amp;SUBSTITUTE(BN235," ",""))</f>
        <v/>
      </c>
    </row>
    <row r="236" spans="1:72">
      <c r="A236" s="50" t="str">
        <f t="shared" si="27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BASE_MAPA!$E$2:$E$359),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BASE_MAPA!$E$2:$E$359),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8"/>
        <v>Aderente</v>
      </c>
      <c r="BR236" s="18" t="str">
        <f t="shared" si="29"/>
        <v>*</v>
      </c>
      <c r="BS236" s="18" t="str">
        <f t="shared" si="30"/>
        <v>*</v>
      </c>
      <c r="BT236" s="225" t="str">
        <f t="shared" si="26"/>
        <v/>
      </c>
    </row>
    <row r="237" spans="1:72">
      <c r="A237" s="50" t="str">
        <f t="shared" si="27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BASE_MAPA!$E$2:$E$359),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BASE_MAPA!$E$2:$E$359),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8"/>
        <v>Aderente</v>
      </c>
      <c r="BR237" s="18" t="str">
        <f t="shared" si="29"/>
        <v>*</v>
      </c>
      <c r="BS237" s="18" t="str">
        <f t="shared" si="30"/>
        <v>*</v>
      </c>
      <c r="BT237" s="225" t="str">
        <f t="shared" si="26"/>
        <v/>
      </c>
    </row>
    <row r="238" spans="1:72">
      <c r="A238" s="50" t="str">
        <f t="shared" si="27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BASE_MAPA!$E$2:$E$359),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BASE_MAPA!$E$2:$E$359),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8"/>
        <v>Aderente</v>
      </c>
      <c r="BR238" s="18" t="str">
        <f t="shared" si="29"/>
        <v>*</v>
      </c>
      <c r="BS238" s="18" t="str">
        <f t="shared" si="30"/>
        <v>*</v>
      </c>
      <c r="BT238" s="225" t="str">
        <f t="shared" si="26"/>
        <v/>
      </c>
    </row>
    <row r="239" spans="1:72">
      <c r="A239" s="50" t="str">
        <f t="shared" si="27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8"/>
        <v>Aderente</v>
      </c>
      <c r="BR239" s="18" t="str">
        <f t="shared" si="29"/>
        <v>*</v>
      </c>
      <c r="BS239" s="18" t="str">
        <f t="shared" si="30"/>
        <v>*</v>
      </c>
      <c r="BT239" s="225" t="str">
        <f t="shared" si="26"/>
        <v/>
      </c>
    </row>
    <row r="240" spans="1:72">
      <c r="A240" s="50" t="str">
        <f t="shared" si="27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BASE_MAPA!$E$2:$E$359),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BASE_MAPA!$E$2:$E$359),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8"/>
        <v>Aderente</v>
      </c>
      <c r="BR240" s="18" t="str">
        <f t="shared" si="29"/>
        <v>*</v>
      </c>
      <c r="BS240" s="18" t="str">
        <f t="shared" si="30"/>
        <v>*</v>
      </c>
      <c r="BT240" s="225" t="str">
        <f t="shared" si="26"/>
        <v/>
      </c>
    </row>
    <row r="241" spans="1:72">
      <c r="A241" s="50" t="str">
        <f t="shared" si="27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BASE_MAPA!$E$2:$E$359),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BASE_MAPA!$E$2:$E$359),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8"/>
        <v>Aderente</v>
      </c>
      <c r="BR241" s="18" t="str">
        <f t="shared" si="29"/>
        <v>*</v>
      </c>
      <c r="BS241" s="18" t="str">
        <f t="shared" si="30"/>
        <v>*</v>
      </c>
      <c r="BT241" s="225" t="str">
        <f t="shared" si="26"/>
        <v/>
      </c>
    </row>
    <row r="242" spans="1:72">
      <c r="A242" s="50" t="str">
        <f t="shared" si="27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BASE_MAPA!$E$2:$E$359),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BASE_MAPA!$E$2:$E$359),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8"/>
        <v>Aderente</v>
      </c>
      <c r="BR242" s="18" t="str">
        <f t="shared" si="29"/>
        <v>*</v>
      </c>
      <c r="BS242" s="18" t="str">
        <f t="shared" si="30"/>
        <v>*</v>
      </c>
      <c r="BT242" s="225" t="str">
        <f t="shared" si="26"/>
        <v/>
      </c>
    </row>
    <row r="243" spans="1:72">
      <c r="A243" s="50" t="str">
        <f t="shared" si="27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BASE_MAPA!$E$2:$E$359),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BASE_MAPA!$E$2:$E$359),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8"/>
        <v>Aderente</v>
      </c>
      <c r="BR243" s="18" t="str">
        <f t="shared" si="29"/>
        <v>*</v>
      </c>
      <c r="BS243" s="18" t="str">
        <f t="shared" si="30"/>
        <v>*</v>
      </c>
      <c r="BT243" s="225" t="str">
        <f t="shared" si="26"/>
        <v/>
      </c>
    </row>
    <row r="244" spans="1:72">
      <c r="A244" s="50" t="str">
        <f t="shared" si="27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BASE_MAPA!$E$2:$E$359),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BASE_MAPA!$E$2:$E$359),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8"/>
        <v>Aderente</v>
      </c>
      <c r="BR244" s="18" t="str">
        <f t="shared" si="29"/>
        <v>*</v>
      </c>
      <c r="BS244" s="18" t="str">
        <f t="shared" si="30"/>
        <v>*</v>
      </c>
      <c r="BT244" s="225" t="str">
        <f t="shared" si="26"/>
        <v/>
      </c>
    </row>
    <row r="245" spans="1:72">
      <c r="A245" s="50" t="str">
        <f t="shared" si="27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BASE_MAPA!$E$2:$E$359),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BASE_MAPA!$E$2:$E$359),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8"/>
        <v>Aderente</v>
      </c>
      <c r="BR245" s="18" t="str">
        <f t="shared" si="29"/>
        <v>*</v>
      </c>
      <c r="BS245" s="18" t="str">
        <f t="shared" si="30"/>
        <v>*</v>
      </c>
      <c r="BT245" s="225" t="str">
        <f t="shared" si="26"/>
        <v/>
      </c>
    </row>
    <row r="246" spans="1:72">
      <c r="A246" s="50" t="str">
        <f t="shared" si="27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BASE_MAPA!$E$2:$E$359),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BASE_MAPA!$E$2:$E$359),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8"/>
        <v>Aderente</v>
      </c>
      <c r="BR246" s="18" t="str">
        <f t="shared" si="29"/>
        <v>*</v>
      </c>
      <c r="BS246" s="18" t="str">
        <f t="shared" si="30"/>
        <v>*</v>
      </c>
      <c r="BT246" s="225"/>
    </row>
    <row r="247" spans="1:72">
      <c r="A247" s="50" t="str">
        <f t="shared" si="27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8"/>
        <v>Aderente</v>
      </c>
      <c r="BR247" s="18" t="str">
        <f t="shared" si="29"/>
        <v>*</v>
      </c>
      <c r="BS247" s="18" t="str">
        <f t="shared" si="30"/>
        <v>*</v>
      </c>
      <c r="BT247" s="225"/>
    </row>
    <row r="248" spans="1:72">
      <c r="A248" s="50" t="str">
        <f t="shared" si="27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BASE_MAPA!$E$2:$E$359),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BASE_MAPA!$E$2:$E$359),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8"/>
        <v>Aderente</v>
      </c>
      <c r="BR248" s="18" t="str">
        <f t="shared" si="29"/>
        <v>*</v>
      </c>
      <c r="BS248" s="18" t="str">
        <f t="shared" si="30"/>
        <v>*</v>
      </c>
      <c r="BT248" s="225"/>
    </row>
    <row r="249" spans="1:72">
      <c r="A249" s="50" t="str">
        <f t="shared" si="27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BASE_MAPA!$E$2:$E$359),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BASE_MAPA!$E$2:$E$359),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8"/>
        <v>Aderente</v>
      </c>
      <c r="BR249" s="18" t="str">
        <f t="shared" si="29"/>
        <v>*</v>
      </c>
      <c r="BS249" s="18" t="str">
        <f t="shared" si="30"/>
        <v>*</v>
      </c>
      <c r="BT249" s="225"/>
    </row>
    <row r="250" spans="1:72">
      <c r="A250" s="50" t="str">
        <f t="shared" si="27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BASE_MAPA!$E$2:$E$359),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BASE_MAPA!$E$2:$E$359),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8"/>
        <v>Aderente</v>
      </c>
      <c r="BR250" s="18" t="str">
        <f t="shared" si="29"/>
        <v>*</v>
      </c>
      <c r="BS250" s="18" t="str">
        <f t="shared" si="30"/>
        <v>*</v>
      </c>
      <c r="BT250" s="225"/>
    </row>
    <row r="251" spans="1:72">
      <c r="A251" s="50" t="str">
        <f t="shared" si="27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BASE_MAPA!$E$2:$E$359),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BASE_MAPA!$E$2:$E$359),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8"/>
        <v>Aderente</v>
      </c>
      <c r="BR251" s="18" t="str">
        <f t="shared" si="29"/>
        <v>*</v>
      </c>
      <c r="BS251" s="18" t="str">
        <f t="shared" si="30"/>
        <v>*</v>
      </c>
      <c r="BT251" s="225" t="str">
        <f t="shared" si="26"/>
        <v/>
      </c>
    </row>
    <row r="252" spans="1:72">
      <c r="A252" s="50" t="str">
        <f t="shared" si="27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8"/>
        <v>Aderente</v>
      </c>
      <c r="BR252" s="18" t="str">
        <f t="shared" si="29"/>
        <v>*</v>
      </c>
      <c r="BS252" s="18" t="str">
        <f t="shared" si="30"/>
        <v>*</v>
      </c>
      <c r="BT252" s="225" t="str">
        <f t="shared" si="26"/>
        <v/>
      </c>
    </row>
    <row r="253" spans="1:72">
      <c r="A253" s="50" t="str">
        <f t="shared" si="27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BASE_MAPA!$E$2:$E$359),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BASE_MAPA!$E$2:$E$359),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8"/>
        <v>Aderente</v>
      </c>
      <c r="BR253" s="18" t="str">
        <f t="shared" si="29"/>
        <v>*</v>
      </c>
      <c r="BS253" s="18" t="str">
        <f t="shared" si="30"/>
        <v>*</v>
      </c>
      <c r="BT253" s="225" t="str">
        <f t="shared" si="26"/>
        <v/>
      </c>
    </row>
    <row r="254" spans="1:72">
      <c r="A254" s="50" t="str">
        <f t="shared" si="27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BASE_MAPA!$E$2:$E$359),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BASE_MAPA!$E$2:$E$359),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8"/>
        <v>Aderente</v>
      </c>
      <c r="BR254" s="18" t="str">
        <f t="shared" si="29"/>
        <v>*</v>
      </c>
      <c r="BS254" s="18" t="str">
        <f t="shared" si="30"/>
        <v>*</v>
      </c>
      <c r="BT254" s="225" t="str">
        <f t="shared" si="26"/>
        <v/>
      </c>
    </row>
    <row r="255" spans="1:72">
      <c r="A255" s="50" t="str">
        <f t="shared" si="27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BASE_MAPA!$E$2:$E$359),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BASE_MAPA!$E$2:$E$359),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8"/>
        <v>Aderente</v>
      </c>
      <c r="BR255" s="18" t="str">
        <f t="shared" si="29"/>
        <v>*</v>
      </c>
      <c r="BS255" s="18" t="str">
        <f t="shared" si="30"/>
        <v>*</v>
      </c>
      <c r="BT255" s="225" t="str">
        <f t="shared" si="26"/>
        <v/>
      </c>
    </row>
    <row r="256" spans="1:72">
      <c r="A256" s="50" t="str">
        <f t="shared" si="27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8"/>
        <v>Aderente</v>
      </c>
      <c r="BR256" s="18" t="str">
        <f t="shared" si="29"/>
        <v>*</v>
      </c>
      <c r="BS256" s="18" t="str">
        <f t="shared" si="30"/>
        <v>*</v>
      </c>
      <c r="BT256" s="225" t="str">
        <f t="shared" si="26"/>
        <v/>
      </c>
    </row>
    <row r="257" spans="1:72">
      <c r="A257" s="50" t="str">
        <f t="shared" si="27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8"/>
        <v>Aderente</v>
      </c>
      <c r="BR257" s="18" t="str">
        <f t="shared" si="29"/>
        <v>*</v>
      </c>
      <c r="BS257" s="18" t="str">
        <f t="shared" si="30"/>
        <v>*</v>
      </c>
      <c r="BT257" s="225" t="str">
        <f t="shared" si="26"/>
        <v/>
      </c>
    </row>
    <row r="258" spans="1:72">
      <c r="A258" s="50" t="str">
        <f t="shared" si="27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8"/>
        <v>Aderente</v>
      </c>
      <c r="BR258" s="18" t="str">
        <f t="shared" si="29"/>
        <v>*</v>
      </c>
      <c r="BS258" s="18" t="str">
        <f t="shared" si="30"/>
        <v>*</v>
      </c>
      <c r="BT258" s="225" t="str">
        <f t="shared" si="26"/>
        <v/>
      </c>
    </row>
    <row r="259" spans="1:72">
      <c r="A259" s="50" t="str">
        <f t="shared" si="27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8"/>
        <v>Aderente</v>
      </c>
      <c r="BR259" s="18" t="str">
        <f t="shared" si="29"/>
        <v>*</v>
      </c>
      <c r="BS259" s="18" t="str">
        <f t="shared" si="30"/>
        <v>*</v>
      </c>
      <c r="BT259" s="225" t="str">
        <f t="shared" si="26"/>
        <v/>
      </c>
    </row>
    <row r="260" spans="1:72">
      <c r="A260" s="50" t="str">
        <f t="shared" si="27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BASE_MAPA!$E$2:$E$359),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BASE_MAPA!$E$2:$E$359),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8"/>
        <v>Aderente</v>
      </c>
      <c r="BR260" s="18" t="str">
        <f t="shared" si="29"/>
        <v>*</v>
      </c>
      <c r="BS260" s="18" t="str">
        <f t="shared" si="30"/>
        <v>*</v>
      </c>
      <c r="BT260" s="225" t="str">
        <f t="shared" si="26"/>
        <v/>
      </c>
    </row>
    <row r="261" spans="1:72">
      <c r="A261" s="50" t="str">
        <f t="shared" si="27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8"/>
        <v>Aderente</v>
      </c>
      <c r="BR261" s="18" t="str">
        <f t="shared" si="29"/>
        <v>*</v>
      </c>
      <c r="BS261" s="18" t="str">
        <f t="shared" si="30"/>
        <v>*</v>
      </c>
      <c r="BT261" s="225" t="str">
        <f t="shared" si="26"/>
        <v/>
      </c>
    </row>
    <row r="262" spans="1:72">
      <c r="A262" s="50" t="str">
        <f t="shared" si="27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BASE_MAPA!$E$2:$E$359),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BASE_MAPA!$E$2:$E$359),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8"/>
        <v>Aderente</v>
      </c>
      <c r="BR262" s="18" t="str">
        <f t="shared" si="29"/>
        <v>*</v>
      </c>
      <c r="BS262" s="18" t="str">
        <f t="shared" si="30"/>
        <v>*</v>
      </c>
      <c r="BT262" s="225" t="str">
        <f t="shared" si="26"/>
        <v/>
      </c>
    </row>
    <row r="263" spans="1:72">
      <c r="A263" s="50" t="str">
        <f t="shared" si="27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8"/>
        <v>Aderente</v>
      </c>
      <c r="BR263" s="18" t="str">
        <f t="shared" si="29"/>
        <v>*</v>
      </c>
      <c r="BS263" s="18" t="str">
        <f t="shared" si="30"/>
        <v>*</v>
      </c>
      <c r="BT263" s="225" t="str">
        <f t="shared" si="26"/>
        <v/>
      </c>
    </row>
    <row r="264" spans="1:72">
      <c r="A264" s="50" t="str">
        <f t="shared" si="27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BASE_MAPA!$E$2:$E$359),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BASE_MAPA!$E$2:$E$359),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8"/>
        <v>Aderente</v>
      </c>
      <c r="BR264" s="18" t="str">
        <f t="shared" si="29"/>
        <v>*</v>
      </c>
      <c r="BS264" s="18" t="str">
        <f t="shared" si="30"/>
        <v>*</v>
      </c>
      <c r="BT264" s="225" t="str">
        <f t="shared" si="26"/>
        <v/>
      </c>
    </row>
    <row r="265" spans="1:72">
      <c r="A265" s="50" t="str">
        <f t="shared" si="27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8"/>
        <v>Aderente</v>
      </c>
      <c r="BR265" s="18" t="str">
        <f t="shared" si="29"/>
        <v>*</v>
      </c>
      <c r="BS265" s="18" t="str">
        <f t="shared" si="30"/>
        <v>*</v>
      </c>
      <c r="BT265" s="225" t="str">
        <f t="shared" si="26"/>
        <v/>
      </c>
    </row>
    <row r="266" spans="1:72">
      <c r="A266" s="50" t="str">
        <f t="shared" si="27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BASE_MAPA!$E$2:$E$359),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BASE_MAPA!$E$2:$E$359),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8"/>
        <v>Aderente</v>
      </c>
      <c r="BR266" s="18" t="str">
        <f t="shared" si="29"/>
        <v>*</v>
      </c>
      <c r="BS266" s="18" t="str">
        <f t="shared" si="30"/>
        <v>*</v>
      </c>
      <c r="BT266" s="225" t="str">
        <f t="shared" si="26"/>
        <v/>
      </c>
    </row>
    <row r="267" spans="1:72">
      <c r="A267" s="50" t="str">
        <f t="shared" si="27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BASE_MAPA!$E$2:$E$359),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BASE_MAPA!$E$2:$E$359),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8"/>
        <v>Aderente</v>
      </c>
      <c r="BR267" s="18" t="str">
        <f t="shared" si="29"/>
        <v>*</v>
      </c>
      <c r="BS267" s="18" t="str">
        <f t="shared" si="30"/>
        <v>*</v>
      </c>
      <c r="BT267" s="225" t="str">
        <f t="shared" si="26"/>
        <v/>
      </c>
    </row>
    <row r="268" spans="1:72">
      <c r="A268" s="50" t="str">
        <f t="shared" si="27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BASE_MAPA!$E$2:$E$359),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BASE_MAPA!$E$2:$E$359),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8"/>
        <v>Aderente</v>
      </c>
      <c r="BR268" s="18" t="str">
        <f t="shared" si="29"/>
        <v>*</v>
      </c>
      <c r="BS268" s="18" t="str">
        <f t="shared" si="30"/>
        <v>*</v>
      </c>
      <c r="BT268" s="225" t="str">
        <f t="shared" si="26"/>
        <v/>
      </c>
    </row>
    <row r="269" spans="1:72">
      <c r="A269" s="50" t="str">
        <f t="shared" si="27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8"/>
        <v>Aderente</v>
      </c>
      <c r="BR269" s="18" t="str">
        <f t="shared" si="29"/>
        <v>*</v>
      </c>
      <c r="BS269" s="18" t="str">
        <f t="shared" si="30"/>
        <v>*</v>
      </c>
      <c r="BT269" s="225" t="str">
        <f t="shared" si="26"/>
        <v/>
      </c>
    </row>
    <row r="270" spans="1:72">
      <c r="A270" s="50" t="str">
        <f t="shared" si="27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BASE_MAPA!$E$2:$E$359),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BASE_MAPA!$E$2:$E$359),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8"/>
        <v>Aderente</v>
      </c>
      <c r="BR270" s="18" t="str">
        <f t="shared" si="29"/>
        <v>*</v>
      </c>
      <c r="BS270" s="18" t="str">
        <f t="shared" si="30"/>
        <v>*</v>
      </c>
      <c r="BT270" s="225" t="str">
        <f t="shared" si="26"/>
        <v/>
      </c>
    </row>
    <row r="271" spans="1:72">
      <c r="A271" s="50" t="str">
        <f t="shared" si="27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BASE_MAPA!$E$2:$E$359),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BASE_MAPA!$E$2:$E$359),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8"/>
        <v>Aderente</v>
      </c>
      <c r="BR271" s="18" t="str">
        <f t="shared" si="29"/>
        <v>*</v>
      </c>
      <c r="BS271" s="18" t="str">
        <f t="shared" si="30"/>
        <v>*</v>
      </c>
      <c r="BT271" s="225" t="str">
        <f t="shared" si="26"/>
        <v/>
      </c>
    </row>
    <row r="272" spans="1:72">
      <c r="A272" s="50" t="str">
        <f t="shared" si="27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BASE_MAPA!$E$2:$E$359),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BASE_MAPA!$E$2:$E$359),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8"/>
        <v>Aderente</v>
      </c>
      <c r="BR272" s="18" t="str">
        <f t="shared" si="29"/>
        <v>*</v>
      </c>
      <c r="BS272" s="18" t="str">
        <f t="shared" si="30"/>
        <v>*</v>
      </c>
      <c r="BT272" s="225" t="str">
        <f t="shared" si="26"/>
        <v/>
      </c>
    </row>
    <row r="273" spans="1:72">
      <c r="A273" s="50" t="str">
        <f t="shared" si="27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BASE_MAPA!$E$2:$E$359),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BASE_MAPA!$E$2:$E$359),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8"/>
        <v>Aderente</v>
      </c>
      <c r="BR273" s="18" t="str">
        <f t="shared" si="29"/>
        <v>*</v>
      </c>
      <c r="BS273" s="18" t="str">
        <f t="shared" si="30"/>
        <v>*</v>
      </c>
      <c r="BT273" s="225" t="str">
        <f t="shared" si="26"/>
        <v/>
      </c>
    </row>
    <row r="274" spans="1:72">
      <c r="A274" s="50" t="str">
        <f t="shared" si="27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BASE_MAPA!$E$2:$E$359),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BASE_MAPA!$E$2:$E$359),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8"/>
        <v>Aderente</v>
      </c>
      <c r="BR274" s="18" t="str">
        <f t="shared" si="29"/>
        <v>*</v>
      </c>
      <c r="BS274" s="18" t="str">
        <f t="shared" si="30"/>
        <v>*</v>
      </c>
      <c r="BT274" s="225" t="str">
        <f t="shared" si="26"/>
        <v/>
      </c>
    </row>
    <row r="275" spans="1:72">
      <c r="A275" s="50" t="str">
        <f t="shared" si="27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8"/>
        <v>Aderente</v>
      </c>
      <c r="BR275" s="18" t="str">
        <f t="shared" si="29"/>
        <v>*</v>
      </c>
      <c r="BS275" s="18" t="str">
        <f t="shared" si="30"/>
        <v>*</v>
      </c>
      <c r="BT275" s="225" t="str">
        <f t="shared" si="26"/>
        <v/>
      </c>
    </row>
    <row r="276" spans="1:72">
      <c r="A276" s="50" t="str">
        <f t="shared" si="27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8"/>
        <v>Aderente</v>
      </c>
      <c r="BR276" s="18" t="str">
        <f t="shared" si="29"/>
        <v>*</v>
      </c>
      <c r="BS276" s="18" t="str">
        <f t="shared" si="30"/>
        <v>*</v>
      </c>
      <c r="BT276" s="225" t="str">
        <f t="shared" si="26"/>
        <v/>
      </c>
    </row>
    <row r="277" spans="1:72">
      <c r="A277" s="50" t="str">
        <f t="shared" si="27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8"/>
        <v>Aderente</v>
      </c>
      <c r="BR277" s="18" t="str">
        <f t="shared" si="29"/>
        <v>*</v>
      </c>
      <c r="BS277" s="18" t="str">
        <f t="shared" si="30"/>
        <v>*</v>
      </c>
      <c r="BT277" s="225" t="str">
        <f t="shared" si="26"/>
        <v/>
      </c>
    </row>
    <row r="278" spans="1:72">
      <c r="A278" s="50" t="str">
        <f t="shared" si="27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8"/>
        <v>Aderente</v>
      </c>
      <c r="BR278" s="18" t="str">
        <f t="shared" si="29"/>
        <v>*</v>
      </c>
      <c r="BS278" s="18" t="str">
        <f t="shared" si="30"/>
        <v>*</v>
      </c>
      <c r="BT278" s="225" t="str">
        <f t="shared" si="26"/>
        <v/>
      </c>
    </row>
    <row r="279" spans="1:72">
      <c r="A279" s="50" t="str">
        <f t="shared" si="27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8"/>
        <v>Aderente</v>
      </c>
      <c r="BR279" s="18" t="str">
        <f t="shared" si="29"/>
        <v>*</v>
      </c>
      <c r="BS279" s="18" t="str">
        <f t="shared" si="30"/>
        <v>*</v>
      </c>
      <c r="BT279" s="225" t="str">
        <f t="shared" si="26"/>
        <v/>
      </c>
    </row>
    <row r="280" spans="1:72">
      <c r="A280" s="50" t="str">
        <f t="shared" si="27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8"/>
        <v>Aderente</v>
      </c>
      <c r="BR280" s="18" t="str">
        <f t="shared" si="29"/>
        <v>*</v>
      </c>
      <c r="BS280" s="18" t="str">
        <f t="shared" si="30"/>
        <v>*</v>
      </c>
      <c r="BT280" s="225" t="str">
        <f t="shared" si="26"/>
        <v/>
      </c>
    </row>
    <row r="281" spans="1:72">
      <c r="A281" s="50" t="str">
        <f t="shared" si="27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8"/>
        <v>Aderente</v>
      </c>
      <c r="BR281" s="18" t="str">
        <f t="shared" si="29"/>
        <v>*</v>
      </c>
      <c r="BS281" s="18" t="str">
        <f t="shared" si="30"/>
        <v>*</v>
      </c>
      <c r="BT281" s="225" t="str">
        <f t="shared" si="26"/>
        <v/>
      </c>
    </row>
    <row r="282" spans="1:72">
      <c r="A282" s="50" t="str">
        <f t="shared" si="27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8"/>
        <v>Aderente</v>
      </c>
      <c r="BR282" s="18" t="str">
        <f t="shared" si="29"/>
        <v>*</v>
      </c>
      <c r="BS282" s="18" t="str">
        <f t="shared" si="30"/>
        <v>*</v>
      </c>
      <c r="BT282" s="225" t="str">
        <f t="shared" si="26"/>
        <v/>
      </c>
    </row>
    <row r="283" spans="1:72">
      <c r="A283" s="50" t="str">
        <f t="shared" si="27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8"/>
        <v>Aderente</v>
      </c>
      <c r="BR283" s="18" t="str">
        <f t="shared" si="29"/>
        <v>*</v>
      </c>
      <c r="BS283" s="18" t="str">
        <f t="shared" si="30"/>
        <v>*</v>
      </c>
      <c r="BT283" s="225" t="str">
        <f t="shared" ref="BT283:BT346" si="31">IF(BN283="","",SUBSTITUTE(BM283," ","")&amp;SUBSTITUTE(BN283," ",""))</f>
        <v/>
      </c>
    </row>
    <row r="284" spans="1:72">
      <c r="A284" s="50" t="str">
        <f t="shared" si="27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8"/>
        <v>Aderente</v>
      </c>
      <c r="BR284" s="18" t="str">
        <f t="shared" si="29"/>
        <v>*</v>
      </c>
      <c r="BS284" s="18" t="str">
        <f t="shared" si="30"/>
        <v>*</v>
      </c>
      <c r="BT284" s="225" t="str">
        <f t="shared" si="31"/>
        <v/>
      </c>
    </row>
    <row r="285" spans="1:72">
      <c r="A285" s="50" t="str">
        <f t="shared" si="27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8"/>
        <v>Aderente</v>
      </c>
      <c r="BR285" s="18" t="str">
        <f t="shared" si="29"/>
        <v>*</v>
      </c>
      <c r="BS285" s="18" t="str">
        <f t="shared" si="30"/>
        <v>*</v>
      </c>
      <c r="BT285" s="225" t="str">
        <f t="shared" si="31"/>
        <v/>
      </c>
    </row>
    <row r="286" spans="1:72">
      <c r="A286" s="50" t="str">
        <f t="shared" si="27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8"/>
        <v>Aderente</v>
      </c>
      <c r="BR286" s="18" t="str">
        <f t="shared" si="29"/>
        <v>*</v>
      </c>
      <c r="BS286" s="18" t="str">
        <f t="shared" si="30"/>
        <v>*</v>
      </c>
      <c r="BT286" s="225" t="str">
        <f t="shared" si="31"/>
        <v/>
      </c>
    </row>
    <row r="287" spans="1:72">
      <c r="A287" s="50" t="str">
        <f t="shared" si="27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8"/>
        <v>Aderente</v>
      </c>
      <c r="BR287" s="18" t="str">
        <f t="shared" si="29"/>
        <v>*</v>
      </c>
      <c r="BS287" s="18" t="str">
        <f t="shared" si="30"/>
        <v>*</v>
      </c>
      <c r="BT287" s="225" t="str">
        <f t="shared" si="31"/>
        <v/>
      </c>
    </row>
    <row r="288" spans="1:72">
      <c r="A288" s="50" t="str">
        <f t="shared" si="27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8"/>
        <v>Aderente</v>
      </c>
      <c r="BR288" s="18" t="str">
        <f t="shared" si="29"/>
        <v>*</v>
      </c>
      <c r="BS288" s="18" t="str">
        <f t="shared" si="30"/>
        <v>*</v>
      </c>
      <c r="BT288" s="225" t="str">
        <f t="shared" si="31"/>
        <v/>
      </c>
    </row>
    <row r="289" spans="1:72">
      <c r="A289" s="50" t="str">
        <f t="shared" si="27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8"/>
        <v>Aderente</v>
      </c>
      <c r="BR289" s="18" t="str">
        <f t="shared" si="29"/>
        <v>*</v>
      </c>
      <c r="BS289" s="18" t="str">
        <f t="shared" si="30"/>
        <v>*</v>
      </c>
      <c r="BT289" s="225" t="str">
        <f t="shared" si="31"/>
        <v/>
      </c>
    </row>
    <row r="290" spans="1:72">
      <c r="A290" s="50" t="str">
        <f t="shared" si="27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8"/>
        <v>Aderente</v>
      </c>
      <c r="BR290" s="18" t="str">
        <f t="shared" si="29"/>
        <v>*</v>
      </c>
      <c r="BS290" s="18" t="str">
        <f t="shared" si="30"/>
        <v>*</v>
      </c>
      <c r="BT290" s="225" t="str">
        <f t="shared" si="31"/>
        <v/>
      </c>
    </row>
    <row r="291" spans="1:72">
      <c r="A291" s="50" t="str">
        <f t="shared" si="27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8"/>
        <v>Aderente</v>
      </c>
      <c r="BR291" s="18" t="str">
        <f t="shared" si="29"/>
        <v>*</v>
      </c>
      <c r="BS291" s="18" t="str">
        <f t="shared" si="30"/>
        <v>*</v>
      </c>
      <c r="BT291" s="225" t="str">
        <f t="shared" si="31"/>
        <v/>
      </c>
    </row>
    <row r="292" spans="1:72">
      <c r="A292" s="50" t="str">
        <f t="shared" si="27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28"/>
        <v>Aderente</v>
      </c>
      <c r="BR292" s="18" t="str">
        <f t="shared" si="29"/>
        <v>*</v>
      </c>
      <c r="BS292" s="18" t="str">
        <f t="shared" si="30"/>
        <v>*</v>
      </c>
      <c r="BT292" s="225" t="str">
        <f t="shared" si="31"/>
        <v/>
      </c>
    </row>
    <row r="293" spans="1:72">
      <c r="A293" s="50" t="str">
        <f t="shared" ref="A293:A301" si="32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33">IF(AND(BR293&lt;1,BS293&lt;1),"Produção e Intervalo",IF(BR293&lt;1,"Intervalo",IF(BS293&lt;1,"Produção","Aderente")))</f>
        <v>Aderente</v>
      </c>
      <c r="BR293" s="18" t="str">
        <f t="shared" ref="BR293:BR301" si="34">IF(OR(B293="",F293=""),"*",AY293/P293)</f>
        <v>*</v>
      </c>
      <c r="BS293" s="18" t="str">
        <f t="shared" ref="BS293:BS301" si="35">IF(OR(B293="",F293=""),"*",BA293/Q293)</f>
        <v>*</v>
      </c>
      <c r="BT293" s="225" t="str">
        <f t="shared" si="31"/>
        <v/>
      </c>
    </row>
    <row r="294" spans="1:72">
      <c r="A294" s="50" t="str">
        <f t="shared" si="32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3"/>
        <v>Aderente</v>
      </c>
      <c r="BR294" s="18" t="str">
        <f t="shared" si="34"/>
        <v>*</v>
      </c>
      <c r="BS294" s="18" t="str">
        <f t="shared" si="35"/>
        <v>*</v>
      </c>
      <c r="BT294" s="225" t="str">
        <f t="shared" si="31"/>
        <v/>
      </c>
    </row>
    <row r="295" spans="1:72">
      <c r="A295" s="50" t="str">
        <f t="shared" si="32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3"/>
        <v>Aderente</v>
      </c>
      <c r="BR295" s="18" t="str">
        <f t="shared" si="34"/>
        <v>*</v>
      </c>
      <c r="BS295" s="18" t="str">
        <f t="shared" si="35"/>
        <v>*</v>
      </c>
      <c r="BT295" s="225" t="str">
        <f t="shared" si="31"/>
        <v/>
      </c>
    </row>
    <row r="296" spans="1:72">
      <c r="A296" s="50" t="str">
        <f t="shared" si="32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3"/>
        <v>Aderente</v>
      </c>
      <c r="BR296" s="18" t="str">
        <f t="shared" si="34"/>
        <v>*</v>
      </c>
      <c r="BS296" s="18" t="str">
        <f t="shared" si="35"/>
        <v>*</v>
      </c>
      <c r="BT296" s="225" t="str">
        <f t="shared" si="31"/>
        <v/>
      </c>
    </row>
    <row r="297" spans="1:72">
      <c r="A297" s="50" t="str">
        <f t="shared" si="32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3"/>
        <v>Aderente</v>
      </c>
      <c r="BR297" s="18" t="str">
        <f t="shared" si="34"/>
        <v>*</v>
      </c>
      <c r="BS297" s="18" t="str">
        <f t="shared" si="35"/>
        <v>*</v>
      </c>
      <c r="BT297" s="225" t="str">
        <f t="shared" si="31"/>
        <v/>
      </c>
    </row>
    <row r="298" spans="1:72">
      <c r="A298" s="50" t="str">
        <f t="shared" si="32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3"/>
        <v>Aderente</v>
      </c>
      <c r="BR298" s="18" t="str">
        <f t="shared" si="34"/>
        <v>*</v>
      </c>
      <c r="BS298" s="18" t="str">
        <f t="shared" si="35"/>
        <v>*</v>
      </c>
      <c r="BT298" s="225" t="str">
        <f t="shared" si="31"/>
        <v/>
      </c>
    </row>
    <row r="299" spans="1:72">
      <c r="A299" s="50" t="str">
        <f t="shared" si="32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3"/>
        <v>Aderente</v>
      </c>
      <c r="BR299" s="18" t="str">
        <f t="shared" si="34"/>
        <v>*</v>
      </c>
      <c r="BS299" s="18" t="str">
        <f t="shared" si="35"/>
        <v>*</v>
      </c>
      <c r="BT299" s="225" t="str">
        <f t="shared" si="31"/>
        <v/>
      </c>
    </row>
    <row r="300" spans="1:72">
      <c r="A300" s="50" t="str">
        <f t="shared" si="32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3"/>
        <v>Aderente</v>
      </c>
      <c r="BR300" s="18" t="str">
        <f t="shared" si="34"/>
        <v>*</v>
      </c>
      <c r="BS300" s="18" t="str">
        <f t="shared" si="35"/>
        <v>*</v>
      </c>
      <c r="BT300" s="225" t="str">
        <f t="shared" si="31"/>
        <v/>
      </c>
    </row>
    <row r="301" spans="1:72">
      <c r="A301" s="50" t="str">
        <f t="shared" si="32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33"/>
        <v>Aderente</v>
      </c>
      <c r="BR301" s="18" t="str">
        <f t="shared" si="34"/>
        <v>*</v>
      </c>
      <c r="BS301" s="18" t="str">
        <f t="shared" si="35"/>
        <v>*</v>
      </c>
      <c r="BT301" s="225" t="str">
        <f t="shared" si="31"/>
        <v/>
      </c>
    </row>
    <row r="302" spans="1:72">
      <c r="A302" s="50" t="str">
        <f t="shared" ref="A302:A365" si="36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7">IF(AND(BR302&lt;1,BS302&lt;1),"Produção e Intervalo",IF(BR302&lt;1,"Intervalo",IF(BS302&lt;1,"Produção","Aderente")))</f>
        <v>Aderente</v>
      </c>
      <c r="BR302" s="18" t="str">
        <f t="shared" ref="BR302:BR365" si="38">IF(OR(B302="",F302=""),"*",AY302/P302)</f>
        <v>*</v>
      </c>
      <c r="BS302" s="18" t="str">
        <f t="shared" ref="BS302:BS365" si="39">IF(OR(B302="",F302=""),"*",BA302/Q302)</f>
        <v>*</v>
      </c>
      <c r="BT302" s="225" t="str">
        <f t="shared" si="31"/>
        <v/>
      </c>
    </row>
    <row r="303" spans="1:72">
      <c r="A303" s="50" t="str">
        <f t="shared" si="36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7"/>
        <v>Aderente</v>
      </c>
      <c r="BR303" s="18" t="str">
        <f t="shared" si="38"/>
        <v>*</v>
      </c>
      <c r="BS303" s="18" t="str">
        <f t="shared" si="39"/>
        <v>*</v>
      </c>
      <c r="BT303" s="225" t="str">
        <f t="shared" si="31"/>
        <v/>
      </c>
    </row>
    <row r="304" spans="1:72">
      <c r="A304" s="50" t="str">
        <f t="shared" si="36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7"/>
        <v>Aderente</v>
      </c>
      <c r="BR304" s="18" t="str">
        <f t="shared" si="38"/>
        <v>*</v>
      </c>
      <c r="BS304" s="18" t="str">
        <f t="shared" si="39"/>
        <v>*</v>
      </c>
      <c r="BT304" s="225" t="str">
        <f t="shared" si="31"/>
        <v/>
      </c>
    </row>
    <row r="305" spans="1:72">
      <c r="A305" s="50" t="str">
        <f t="shared" si="36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7"/>
        <v>Aderente</v>
      </c>
      <c r="BR305" s="18" t="str">
        <f t="shared" si="38"/>
        <v>*</v>
      </c>
      <c r="BS305" s="18" t="str">
        <f t="shared" si="39"/>
        <v>*</v>
      </c>
      <c r="BT305" s="225" t="str">
        <f t="shared" si="31"/>
        <v/>
      </c>
    </row>
    <row r="306" spans="1:72">
      <c r="A306" s="50" t="str">
        <f t="shared" si="36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7"/>
        <v>Aderente</v>
      </c>
      <c r="BR306" s="18" t="str">
        <f t="shared" si="38"/>
        <v>*</v>
      </c>
      <c r="BS306" s="18" t="str">
        <f t="shared" si="39"/>
        <v>*</v>
      </c>
      <c r="BT306" s="225" t="str">
        <f t="shared" si="31"/>
        <v/>
      </c>
    </row>
    <row r="307" spans="1:72">
      <c r="A307" s="50" t="str">
        <f t="shared" si="36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7"/>
        <v>Aderente</v>
      </c>
      <c r="BR307" s="18" t="str">
        <f t="shared" si="38"/>
        <v>*</v>
      </c>
      <c r="BS307" s="18" t="str">
        <f t="shared" si="39"/>
        <v>*</v>
      </c>
      <c r="BT307" s="225" t="str">
        <f t="shared" si="31"/>
        <v/>
      </c>
    </row>
    <row r="308" spans="1:72">
      <c r="A308" s="50" t="str">
        <f t="shared" si="36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7"/>
        <v>Aderente</v>
      </c>
      <c r="BR308" s="18" t="str">
        <f t="shared" si="38"/>
        <v>*</v>
      </c>
      <c r="BS308" s="18" t="str">
        <f t="shared" si="39"/>
        <v>*</v>
      </c>
      <c r="BT308" s="225" t="str">
        <f t="shared" si="31"/>
        <v/>
      </c>
    </row>
    <row r="309" spans="1:72">
      <c r="A309" s="50" t="str">
        <f t="shared" si="36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7"/>
        <v>Aderente</v>
      </c>
      <c r="BR309" s="18" t="str">
        <f t="shared" si="38"/>
        <v>*</v>
      </c>
      <c r="BS309" s="18" t="str">
        <f t="shared" si="39"/>
        <v>*</v>
      </c>
      <c r="BT309" s="225" t="str">
        <f t="shared" si="31"/>
        <v/>
      </c>
    </row>
    <row r="310" spans="1:72">
      <c r="A310" s="50" t="str">
        <f t="shared" si="36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7"/>
        <v>Aderente</v>
      </c>
      <c r="BR310" s="18" t="str">
        <f t="shared" si="38"/>
        <v>*</v>
      </c>
      <c r="BS310" s="18" t="str">
        <f t="shared" si="39"/>
        <v>*</v>
      </c>
      <c r="BT310" s="225" t="str">
        <f t="shared" si="31"/>
        <v/>
      </c>
    </row>
    <row r="311" spans="1:72">
      <c r="A311" s="50" t="str">
        <f t="shared" si="36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7"/>
        <v>Aderente</v>
      </c>
      <c r="BR311" s="18" t="str">
        <f t="shared" si="38"/>
        <v>*</v>
      </c>
      <c r="BS311" s="18" t="str">
        <f t="shared" si="39"/>
        <v>*</v>
      </c>
      <c r="BT311" s="225" t="str">
        <f t="shared" si="31"/>
        <v/>
      </c>
    </row>
    <row r="312" spans="1:72">
      <c r="A312" s="50" t="str">
        <f t="shared" si="36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7"/>
        <v>Aderente</v>
      </c>
      <c r="BR312" s="18" t="str">
        <f t="shared" si="38"/>
        <v>*</v>
      </c>
      <c r="BS312" s="18" t="str">
        <f t="shared" si="39"/>
        <v>*</v>
      </c>
      <c r="BT312" s="225" t="str">
        <f t="shared" si="31"/>
        <v/>
      </c>
    </row>
    <row r="313" spans="1:72">
      <c r="A313" s="50" t="str">
        <f t="shared" si="36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7"/>
        <v>Aderente</v>
      </c>
      <c r="BR313" s="18" t="str">
        <f t="shared" si="38"/>
        <v>*</v>
      </c>
      <c r="BS313" s="18" t="str">
        <f t="shared" si="39"/>
        <v>*</v>
      </c>
      <c r="BT313" s="225" t="str">
        <f t="shared" si="31"/>
        <v/>
      </c>
    </row>
    <row r="314" spans="1:72">
      <c r="A314" s="50" t="str">
        <f t="shared" si="36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7"/>
        <v>Aderente</v>
      </c>
      <c r="BR314" s="18" t="str">
        <f t="shared" si="38"/>
        <v>*</v>
      </c>
      <c r="BS314" s="18" t="str">
        <f t="shared" si="39"/>
        <v>*</v>
      </c>
      <c r="BT314" s="225" t="str">
        <f t="shared" si="31"/>
        <v/>
      </c>
    </row>
    <row r="315" spans="1:72">
      <c r="A315" s="50" t="str">
        <f t="shared" si="36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7"/>
        <v>Aderente</v>
      </c>
      <c r="BR315" s="18" t="str">
        <f t="shared" si="38"/>
        <v>*</v>
      </c>
      <c r="BS315" s="18" t="str">
        <f t="shared" si="39"/>
        <v>*</v>
      </c>
      <c r="BT315" s="225" t="str">
        <f t="shared" si="31"/>
        <v/>
      </c>
    </row>
    <row r="316" spans="1:72">
      <c r="A316" s="50" t="str">
        <f t="shared" si="36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7"/>
        <v>Aderente</v>
      </c>
      <c r="BR316" s="18" t="str">
        <f t="shared" si="38"/>
        <v>*</v>
      </c>
      <c r="BS316" s="18" t="str">
        <f t="shared" si="39"/>
        <v>*</v>
      </c>
      <c r="BT316" s="225" t="str">
        <f t="shared" si="31"/>
        <v/>
      </c>
    </row>
    <row r="317" spans="1:72">
      <c r="A317" s="50" t="str">
        <f t="shared" si="36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7"/>
        <v>Aderente</v>
      </c>
      <c r="BR317" s="18" t="str">
        <f t="shared" si="38"/>
        <v>*</v>
      </c>
      <c r="BS317" s="18" t="str">
        <f t="shared" si="39"/>
        <v>*</v>
      </c>
      <c r="BT317" s="225" t="str">
        <f t="shared" si="31"/>
        <v/>
      </c>
    </row>
    <row r="318" spans="1:72">
      <c r="A318" s="50" t="str">
        <f t="shared" si="36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7"/>
        <v>Aderente</v>
      </c>
      <c r="BR318" s="18" t="str">
        <f t="shared" si="38"/>
        <v>*</v>
      </c>
      <c r="BS318" s="18" t="str">
        <f t="shared" si="39"/>
        <v>*</v>
      </c>
      <c r="BT318" s="225" t="str">
        <f t="shared" si="31"/>
        <v/>
      </c>
    </row>
    <row r="319" spans="1:72">
      <c r="A319" s="50" t="str">
        <f t="shared" si="36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7"/>
        <v>Aderente</v>
      </c>
      <c r="BR319" s="18" t="str">
        <f t="shared" si="38"/>
        <v>*</v>
      </c>
      <c r="BS319" s="18" t="str">
        <f t="shared" si="39"/>
        <v>*</v>
      </c>
      <c r="BT319" s="225" t="str">
        <f t="shared" si="31"/>
        <v/>
      </c>
    </row>
    <row r="320" spans="1:72">
      <c r="A320" s="50" t="str">
        <f t="shared" si="36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7"/>
        <v>Aderente</v>
      </c>
      <c r="BR320" s="18" t="str">
        <f t="shared" si="38"/>
        <v>*</v>
      </c>
      <c r="BS320" s="18" t="str">
        <f t="shared" si="39"/>
        <v>*</v>
      </c>
      <c r="BT320" s="225" t="str">
        <f t="shared" si="31"/>
        <v/>
      </c>
    </row>
    <row r="321" spans="1:72">
      <c r="A321" s="50" t="str">
        <f t="shared" si="36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7"/>
        <v>Aderente</v>
      </c>
      <c r="BR321" s="18" t="str">
        <f t="shared" si="38"/>
        <v>*</v>
      </c>
      <c r="BS321" s="18" t="str">
        <f t="shared" si="39"/>
        <v>*</v>
      </c>
      <c r="BT321" s="225" t="str">
        <f t="shared" si="31"/>
        <v/>
      </c>
    </row>
    <row r="322" spans="1:72">
      <c r="A322" s="50" t="str">
        <f t="shared" si="36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7"/>
        <v>Aderente</v>
      </c>
      <c r="BR322" s="18" t="str">
        <f t="shared" si="38"/>
        <v>*</v>
      </c>
      <c r="BS322" s="18" t="str">
        <f t="shared" si="39"/>
        <v>*</v>
      </c>
      <c r="BT322" s="225" t="str">
        <f t="shared" si="31"/>
        <v/>
      </c>
    </row>
    <row r="323" spans="1:72">
      <c r="A323" s="50" t="str">
        <f t="shared" si="36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7"/>
        <v>Aderente</v>
      </c>
      <c r="BR323" s="18" t="str">
        <f t="shared" si="38"/>
        <v>*</v>
      </c>
      <c r="BS323" s="18" t="str">
        <f t="shared" si="39"/>
        <v>*</v>
      </c>
      <c r="BT323" s="225" t="str">
        <f t="shared" si="31"/>
        <v/>
      </c>
    </row>
    <row r="324" spans="1:72">
      <c r="A324" s="50" t="str">
        <f t="shared" si="36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7"/>
        <v>Aderente</v>
      </c>
      <c r="BR324" s="18" t="str">
        <f t="shared" si="38"/>
        <v>*</v>
      </c>
      <c r="BS324" s="18" t="str">
        <f t="shared" si="39"/>
        <v>*</v>
      </c>
      <c r="BT324" s="225" t="str">
        <f t="shared" si="31"/>
        <v/>
      </c>
    </row>
    <row r="325" spans="1:72" ht="16.5" customHeight="1">
      <c r="A325" s="50" t="str">
        <f t="shared" si="36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7"/>
        <v>Aderente</v>
      </c>
      <c r="BR325" s="18" t="str">
        <f t="shared" si="38"/>
        <v>*</v>
      </c>
      <c r="BS325" s="18" t="str">
        <f t="shared" si="39"/>
        <v>*</v>
      </c>
      <c r="BT325" s="225" t="str">
        <f t="shared" si="31"/>
        <v/>
      </c>
    </row>
    <row r="326" spans="1:72">
      <c r="A326" s="50" t="str">
        <f t="shared" si="36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7"/>
        <v>Aderente</v>
      </c>
      <c r="BR326" s="18" t="str">
        <f t="shared" si="38"/>
        <v>*</v>
      </c>
      <c r="BS326" s="18" t="str">
        <f t="shared" si="39"/>
        <v>*</v>
      </c>
      <c r="BT326" s="225" t="str">
        <f t="shared" si="31"/>
        <v/>
      </c>
    </row>
    <row r="327" spans="1:72">
      <c r="A327" s="50" t="str">
        <f t="shared" si="36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7"/>
        <v>Aderente</v>
      </c>
      <c r="BR327" s="18" t="str">
        <f t="shared" si="38"/>
        <v>*</v>
      </c>
      <c r="BS327" s="18" t="str">
        <f t="shared" si="39"/>
        <v>*</v>
      </c>
      <c r="BT327" s="225" t="str">
        <f t="shared" si="31"/>
        <v/>
      </c>
    </row>
    <row r="328" spans="1:72">
      <c r="A328" s="50" t="str">
        <f t="shared" si="36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7"/>
        <v>Aderente</v>
      </c>
      <c r="BR328" s="18" t="str">
        <f t="shared" si="38"/>
        <v>*</v>
      </c>
      <c r="BS328" s="18" t="str">
        <f t="shared" si="39"/>
        <v>*</v>
      </c>
      <c r="BT328" s="225" t="str">
        <f t="shared" si="31"/>
        <v/>
      </c>
    </row>
    <row r="329" spans="1:72">
      <c r="A329" s="50" t="str">
        <f t="shared" si="36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7"/>
        <v>Aderente</v>
      </c>
      <c r="BR329" s="18" t="str">
        <f t="shared" si="38"/>
        <v>*</v>
      </c>
      <c r="BS329" s="18" t="str">
        <f t="shared" si="39"/>
        <v>*</v>
      </c>
      <c r="BT329" s="225" t="str">
        <f t="shared" si="31"/>
        <v/>
      </c>
    </row>
    <row r="330" spans="1:72">
      <c r="A330" s="50" t="str">
        <f t="shared" si="36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7"/>
        <v>Aderente</v>
      </c>
      <c r="BR330" s="18" t="str">
        <f t="shared" si="38"/>
        <v>*</v>
      </c>
      <c r="BS330" s="18" t="str">
        <f t="shared" si="39"/>
        <v>*</v>
      </c>
      <c r="BT330" s="225" t="str">
        <f t="shared" si="31"/>
        <v/>
      </c>
    </row>
    <row r="331" spans="1:72">
      <c r="A331" s="50" t="str">
        <f t="shared" si="36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7"/>
        <v>Aderente</v>
      </c>
      <c r="BR331" s="18" t="str">
        <f t="shared" si="38"/>
        <v>*</v>
      </c>
      <c r="BS331" s="18" t="str">
        <f t="shared" si="39"/>
        <v>*</v>
      </c>
      <c r="BT331" s="225" t="str">
        <f t="shared" si="31"/>
        <v/>
      </c>
    </row>
    <row r="332" spans="1:72">
      <c r="A332" s="50" t="str">
        <f t="shared" si="36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7"/>
        <v>Aderente</v>
      </c>
      <c r="BR332" s="18" t="str">
        <f t="shared" si="38"/>
        <v>*</v>
      </c>
      <c r="BS332" s="18" t="str">
        <f t="shared" si="39"/>
        <v>*</v>
      </c>
      <c r="BT332" s="225" t="str">
        <f t="shared" si="31"/>
        <v/>
      </c>
    </row>
    <row r="333" spans="1:72">
      <c r="A333" s="50" t="str">
        <f t="shared" si="36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7"/>
        <v>Aderente</v>
      </c>
      <c r="BR333" s="18" t="str">
        <f t="shared" si="38"/>
        <v>*</v>
      </c>
      <c r="BS333" s="18" t="str">
        <f t="shared" si="39"/>
        <v>*</v>
      </c>
      <c r="BT333" s="225" t="str">
        <f t="shared" si="31"/>
        <v/>
      </c>
    </row>
    <row r="334" spans="1:72">
      <c r="A334" s="50" t="str">
        <f t="shared" si="36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7"/>
        <v>Aderente</v>
      </c>
      <c r="BR334" s="18" t="str">
        <f t="shared" si="38"/>
        <v>*</v>
      </c>
      <c r="BS334" s="18" t="str">
        <f t="shared" si="39"/>
        <v>*</v>
      </c>
      <c r="BT334" s="225" t="str">
        <f t="shared" si="31"/>
        <v/>
      </c>
    </row>
    <row r="335" spans="1:72">
      <c r="A335" s="50" t="str">
        <f t="shared" si="36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7"/>
        <v>Aderente</v>
      </c>
      <c r="BR335" s="18" t="str">
        <f t="shared" si="38"/>
        <v>*</v>
      </c>
      <c r="BS335" s="18" t="str">
        <f t="shared" si="39"/>
        <v>*</v>
      </c>
      <c r="BT335" s="225" t="str">
        <f t="shared" si="31"/>
        <v/>
      </c>
    </row>
    <row r="336" spans="1:72">
      <c r="A336" s="50" t="str">
        <f t="shared" si="36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7"/>
        <v>Aderente</v>
      </c>
      <c r="BR336" s="18" t="str">
        <f t="shared" si="38"/>
        <v>*</v>
      </c>
      <c r="BS336" s="18" t="str">
        <f t="shared" si="39"/>
        <v>*</v>
      </c>
      <c r="BT336" s="225" t="str">
        <f t="shared" si="31"/>
        <v/>
      </c>
    </row>
    <row r="337" spans="1:72">
      <c r="A337" s="50" t="str">
        <f t="shared" si="36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7"/>
        <v>Aderente</v>
      </c>
      <c r="BR337" s="18" t="str">
        <f t="shared" si="38"/>
        <v>*</v>
      </c>
      <c r="BS337" s="18" t="str">
        <f t="shared" si="39"/>
        <v>*</v>
      </c>
      <c r="BT337" s="225" t="str">
        <f t="shared" si="31"/>
        <v/>
      </c>
    </row>
    <row r="338" spans="1:72">
      <c r="A338" s="50" t="str">
        <f t="shared" si="36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7"/>
        <v>Aderente</v>
      </c>
      <c r="BR338" s="18" t="str">
        <f t="shared" si="38"/>
        <v>*</v>
      </c>
      <c r="BS338" s="18" t="str">
        <f t="shared" si="39"/>
        <v>*</v>
      </c>
      <c r="BT338" s="225" t="str">
        <f t="shared" si="31"/>
        <v/>
      </c>
    </row>
    <row r="339" spans="1:72">
      <c r="A339" s="50" t="str">
        <f t="shared" si="36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7"/>
        <v>Aderente</v>
      </c>
      <c r="BR339" s="18" t="str">
        <f t="shared" si="38"/>
        <v>*</v>
      </c>
      <c r="BS339" s="18" t="str">
        <f t="shared" si="39"/>
        <v>*</v>
      </c>
      <c r="BT339" s="225" t="str">
        <f t="shared" si="31"/>
        <v/>
      </c>
    </row>
    <row r="340" spans="1:72">
      <c r="A340" s="50" t="str">
        <f t="shared" si="36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7"/>
        <v>Aderente</v>
      </c>
      <c r="BR340" s="18" t="str">
        <f t="shared" si="38"/>
        <v>*</v>
      </c>
      <c r="BS340" s="18" t="str">
        <f t="shared" si="39"/>
        <v>*</v>
      </c>
      <c r="BT340" s="225" t="str">
        <f t="shared" si="31"/>
        <v/>
      </c>
    </row>
    <row r="341" spans="1:72">
      <c r="A341" s="50" t="str">
        <f t="shared" si="36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7"/>
        <v>Aderente</v>
      </c>
      <c r="BR341" s="18" t="str">
        <f t="shared" si="38"/>
        <v>*</v>
      </c>
      <c r="BS341" s="18" t="str">
        <f t="shared" si="39"/>
        <v>*</v>
      </c>
      <c r="BT341" s="225" t="str">
        <f t="shared" si="31"/>
        <v/>
      </c>
    </row>
    <row r="342" spans="1:72">
      <c r="A342" s="50" t="str">
        <f t="shared" si="36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7"/>
        <v>Aderente</v>
      </c>
      <c r="BR342" s="18" t="str">
        <f t="shared" si="38"/>
        <v>*</v>
      </c>
      <c r="BS342" s="18" t="str">
        <f t="shared" si="39"/>
        <v>*</v>
      </c>
      <c r="BT342" s="225" t="str">
        <f t="shared" si="31"/>
        <v/>
      </c>
    </row>
    <row r="343" spans="1:72">
      <c r="A343" s="50" t="str">
        <f t="shared" si="36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7"/>
        <v>Aderente</v>
      </c>
      <c r="BR343" s="18" t="str">
        <f t="shared" si="38"/>
        <v>*</v>
      </c>
      <c r="BS343" s="18" t="str">
        <f t="shared" si="39"/>
        <v>*</v>
      </c>
      <c r="BT343" s="225" t="str">
        <f t="shared" si="31"/>
        <v/>
      </c>
    </row>
    <row r="344" spans="1:72">
      <c r="A344" s="50" t="str">
        <f t="shared" si="36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7"/>
        <v>Aderente</v>
      </c>
      <c r="BR344" s="18" t="str">
        <f t="shared" si="38"/>
        <v>*</v>
      </c>
      <c r="BS344" s="18" t="str">
        <f t="shared" si="39"/>
        <v>*</v>
      </c>
      <c r="BT344" s="225" t="str">
        <f t="shared" si="31"/>
        <v/>
      </c>
    </row>
    <row r="345" spans="1:72">
      <c r="A345" s="50" t="str">
        <f t="shared" si="36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7"/>
        <v>Aderente</v>
      </c>
      <c r="BR345" s="18" t="str">
        <f t="shared" si="38"/>
        <v>*</v>
      </c>
      <c r="BS345" s="18" t="str">
        <f t="shared" si="39"/>
        <v>*</v>
      </c>
      <c r="BT345" s="225" t="str">
        <f t="shared" si="31"/>
        <v/>
      </c>
    </row>
    <row r="346" spans="1:72">
      <c r="A346" s="50" t="str">
        <f t="shared" si="36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7"/>
        <v>Aderente</v>
      </c>
      <c r="BR346" s="18" t="str">
        <f t="shared" si="38"/>
        <v>*</v>
      </c>
      <c r="BS346" s="18" t="str">
        <f t="shared" si="39"/>
        <v>*</v>
      </c>
      <c r="BT346" s="225" t="str">
        <f t="shared" si="31"/>
        <v/>
      </c>
    </row>
    <row r="347" spans="1:72">
      <c r="A347" s="50" t="str">
        <f t="shared" si="36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7"/>
        <v>Aderente</v>
      </c>
      <c r="BR347" s="18" t="str">
        <f t="shared" si="38"/>
        <v>*</v>
      </c>
      <c r="BS347" s="18" t="str">
        <f t="shared" si="39"/>
        <v>*</v>
      </c>
      <c r="BT347" s="225" t="str">
        <f t="shared" ref="BT347:BT410" si="40">IF(BN347="","",SUBSTITUTE(BM347," ","")&amp;SUBSTITUTE(BN347," ",""))</f>
        <v/>
      </c>
    </row>
    <row r="348" spans="1:72">
      <c r="A348" s="50" t="str">
        <f t="shared" si="36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7"/>
        <v>Aderente</v>
      </c>
      <c r="BR348" s="18" t="str">
        <f t="shared" si="38"/>
        <v>*</v>
      </c>
      <c r="BS348" s="18" t="str">
        <f t="shared" si="39"/>
        <v>*</v>
      </c>
      <c r="BT348" s="225" t="str">
        <f t="shared" si="40"/>
        <v/>
      </c>
    </row>
    <row r="349" spans="1:72">
      <c r="A349" s="50" t="str">
        <f t="shared" si="36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7"/>
        <v>Aderente</v>
      </c>
      <c r="BR349" s="18" t="str">
        <f t="shared" si="38"/>
        <v>*</v>
      </c>
      <c r="BS349" s="18" t="str">
        <f t="shared" si="39"/>
        <v>*</v>
      </c>
      <c r="BT349" s="225" t="str">
        <f t="shared" si="40"/>
        <v/>
      </c>
    </row>
    <row r="350" spans="1:72">
      <c r="A350" s="50" t="str">
        <f t="shared" si="36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7"/>
        <v>Aderente</v>
      </c>
      <c r="BR350" s="18" t="str">
        <f t="shared" si="38"/>
        <v>*</v>
      </c>
      <c r="BS350" s="18" t="str">
        <f t="shared" si="39"/>
        <v>*</v>
      </c>
      <c r="BT350" s="225" t="str">
        <f t="shared" si="40"/>
        <v/>
      </c>
    </row>
    <row r="351" spans="1:72">
      <c r="A351" s="50" t="str">
        <f t="shared" si="36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7"/>
        <v>Aderente</v>
      </c>
      <c r="BR351" s="18" t="str">
        <f t="shared" si="38"/>
        <v>*</v>
      </c>
      <c r="BS351" s="18" t="str">
        <f t="shared" si="39"/>
        <v>*</v>
      </c>
      <c r="BT351" s="225" t="str">
        <f t="shared" si="40"/>
        <v/>
      </c>
    </row>
    <row r="352" spans="1:72">
      <c r="A352" s="50" t="str">
        <f t="shared" si="36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7"/>
        <v>Aderente</v>
      </c>
      <c r="BR352" s="18" t="str">
        <f t="shared" si="38"/>
        <v>*</v>
      </c>
      <c r="BS352" s="18" t="str">
        <f t="shared" si="39"/>
        <v>*</v>
      </c>
      <c r="BT352" s="225" t="str">
        <f t="shared" si="40"/>
        <v/>
      </c>
    </row>
    <row r="353" spans="1:72">
      <c r="A353" s="50" t="str">
        <f t="shared" si="36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7"/>
        <v>Aderente</v>
      </c>
      <c r="BR353" s="18" t="str">
        <f t="shared" si="38"/>
        <v>*</v>
      </c>
      <c r="BS353" s="18" t="str">
        <f t="shared" si="39"/>
        <v>*</v>
      </c>
      <c r="BT353" s="225" t="str">
        <f t="shared" si="40"/>
        <v/>
      </c>
    </row>
    <row r="354" spans="1:72">
      <c r="A354" s="50" t="str">
        <f t="shared" si="36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7"/>
        <v>Aderente</v>
      </c>
      <c r="BR354" s="18" t="str">
        <f t="shared" si="38"/>
        <v>*</v>
      </c>
      <c r="BS354" s="18" t="str">
        <f t="shared" si="39"/>
        <v>*</v>
      </c>
      <c r="BT354" s="225" t="str">
        <f t="shared" si="40"/>
        <v/>
      </c>
    </row>
    <row r="355" spans="1:72">
      <c r="A355" s="50" t="str">
        <f t="shared" si="36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7"/>
        <v>Aderente</v>
      </c>
      <c r="BR355" s="18" t="str">
        <f t="shared" si="38"/>
        <v>*</v>
      </c>
      <c r="BS355" s="18" t="str">
        <f t="shared" si="39"/>
        <v>*</v>
      </c>
      <c r="BT355" s="225" t="str">
        <f t="shared" si="40"/>
        <v/>
      </c>
    </row>
    <row r="356" spans="1:72">
      <c r="A356" s="50" t="str">
        <f t="shared" si="36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7"/>
        <v>Aderente</v>
      </c>
      <c r="BR356" s="18" t="str">
        <f t="shared" si="38"/>
        <v>*</v>
      </c>
      <c r="BS356" s="18" t="str">
        <f t="shared" si="39"/>
        <v>*</v>
      </c>
      <c r="BT356" s="225" t="str">
        <f t="shared" si="40"/>
        <v/>
      </c>
    </row>
    <row r="357" spans="1:72">
      <c r="A357" s="50" t="str">
        <f t="shared" si="36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7"/>
        <v>Aderente</v>
      </c>
      <c r="BR357" s="18" t="str">
        <f t="shared" si="38"/>
        <v>*</v>
      </c>
      <c r="BS357" s="18" t="str">
        <f t="shared" si="39"/>
        <v>*</v>
      </c>
      <c r="BT357" s="225" t="str">
        <f t="shared" si="40"/>
        <v/>
      </c>
    </row>
    <row r="358" spans="1:72">
      <c r="A358" s="50" t="str">
        <f t="shared" si="36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7"/>
        <v>Aderente</v>
      </c>
      <c r="BR358" s="18" t="str">
        <f t="shared" si="38"/>
        <v>*</v>
      </c>
      <c r="BS358" s="18" t="str">
        <f t="shared" si="39"/>
        <v>*</v>
      </c>
      <c r="BT358" s="225" t="str">
        <f t="shared" si="40"/>
        <v/>
      </c>
    </row>
    <row r="359" spans="1:72">
      <c r="A359" s="50" t="str">
        <f t="shared" si="36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7"/>
        <v>Aderente</v>
      </c>
      <c r="BR359" s="18" t="str">
        <f t="shared" si="38"/>
        <v>*</v>
      </c>
      <c r="BS359" s="18" t="str">
        <f t="shared" si="39"/>
        <v>*</v>
      </c>
      <c r="BT359" s="225" t="str">
        <f t="shared" si="40"/>
        <v/>
      </c>
    </row>
    <row r="360" spans="1:72">
      <c r="A360" s="50" t="str">
        <f t="shared" si="36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7"/>
        <v>Aderente</v>
      </c>
      <c r="BR360" s="18" t="str">
        <f t="shared" si="38"/>
        <v>*</v>
      </c>
      <c r="BS360" s="18" t="str">
        <f t="shared" si="39"/>
        <v>*</v>
      </c>
      <c r="BT360" s="225" t="str">
        <f t="shared" si="40"/>
        <v/>
      </c>
    </row>
    <row r="361" spans="1:72">
      <c r="A361" s="50" t="str">
        <f t="shared" si="36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7"/>
        <v>Aderente</v>
      </c>
      <c r="BR361" s="18" t="str">
        <f t="shared" si="38"/>
        <v>*</v>
      </c>
      <c r="BS361" s="18" t="str">
        <f t="shared" si="39"/>
        <v>*</v>
      </c>
      <c r="BT361" s="225" t="str">
        <f t="shared" si="40"/>
        <v/>
      </c>
    </row>
    <row r="362" spans="1:72">
      <c r="A362" s="50" t="str">
        <f t="shared" si="36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7"/>
        <v>Aderente</v>
      </c>
      <c r="BR362" s="18" t="str">
        <f t="shared" si="38"/>
        <v>*</v>
      </c>
      <c r="BS362" s="18" t="str">
        <f t="shared" si="39"/>
        <v>*</v>
      </c>
      <c r="BT362" s="225" t="str">
        <f t="shared" si="40"/>
        <v/>
      </c>
    </row>
    <row r="363" spans="1:72">
      <c r="A363" s="50" t="str">
        <f t="shared" si="36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7"/>
        <v>Aderente</v>
      </c>
      <c r="BR363" s="18" t="str">
        <f t="shared" si="38"/>
        <v>*</v>
      </c>
      <c r="BS363" s="18" t="str">
        <f t="shared" si="39"/>
        <v>*</v>
      </c>
      <c r="BT363" s="225" t="str">
        <f t="shared" si="40"/>
        <v/>
      </c>
    </row>
    <row r="364" spans="1:72">
      <c r="A364" s="50" t="str">
        <f t="shared" si="36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7"/>
        <v>Aderente</v>
      </c>
      <c r="BR364" s="18" t="str">
        <f t="shared" si="38"/>
        <v>*</v>
      </c>
      <c r="BS364" s="18" t="str">
        <f t="shared" si="39"/>
        <v>*</v>
      </c>
      <c r="BT364" s="225" t="str">
        <f t="shared" si="40"/>
        <v/>
      </c>
    </row>
    <row r="365" spans="1:72">
      <c r="A365" s="50" t="str">
        <f t="shared" si="36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7"/>
        <v>Aderente</v>
      </c>
      <c r="BR365" s="18" t="str">
        <f t="shared" si="38"/>
        <v>*</v>
      </c>
      <c r="BS365" s="18" t="str">
        <f t="shared" si="39"/>
        <v>*</v>
      </c>
      <c r="BT365" s="225" t="str">
        <f t="shared" si="40"/>
        <v/>
      </c>
    </row>
    <row r="366" spans="1:72">
      <c r="A366" s="50" t="str">
        <f t="shared" ref="A366:A429" si="41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42">IF(AND(BR366&lt;1,BS366&lt;1),"Produção e Intervalo",IF(BR366&lt;1,"Intervalo",IF(BS366&lt;1,"Produção","Aderente")))</f>
        <v>Aderente</v>
      </c>
      <c r="BR366" s="18" t="str">
        <f t="shared" ref="BR366:BR429" si="43">IF(OR(B366="",F366=""),"*",AY366/P366)</f>
        <v>*</v>
      </c>
      <c r="BS366" s="18" t="str">
        <f t="shared" ref="BS366:BS429" si="44">IF(OR(B366="",F366=""),"*",BA366/Q366)</f>
        <v>*</v>
      </c>
      <c r="BT366" s="225" t="str">
        <f t="shared" si="40"/>
        <v/>
      </c>
    </row>
    <row r="367" spans="1:72">
      <c r="A367" s="50" t="str">
        <f t="shared" si="41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2"/>
        <v>Aderente</v>
      </c>
      <c r="BR367" s="18" t="str">
        <f t="shared" si="43"/>
        <v>*</v>
      </c>
      <c r="BS367" s="18" t="str">
        <f t="shared" si="44"/>
        <v>*</v>
      </c>
      <c r="BT367" s="225" t="str">
        <f t="shared" si="40"/>
        <v/>
      </c>
    </row>
    <row r="368" spans="1:72">
      <c r="A368" s="50" t="str">
        <f t="shared" si="41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2"/>
        <v>Aderente</v>
      </c>
      <c r="BR368" s="18" t="str">
        <f t="shared" si="43"/>
        <v>*</v>
      </c>
      <c r="BS368" s="18" t="str">
        <f t="shared" si="44"/>
        <v>*</v>
      </c>
      <c r="BT368" s="225" t="str">
        <f t="shared" si="40"/>
        <v/>
      </c>
    </row>
    <row r="369" spans="1:72">
      <c r="A369" s="50" t="str">
        <f t="shared" si="41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2"/>
        <v>Aderente</v>
      </c>
      <c r="BR369" s="18" t="str">
        <f t="shared" si="43"/>
        <v>*</v>
      </c>
      <c r="BS369" s="18" t="str">
        <f t="shared" si="44"/>
        <v>*</v>
      </c>
      <c r="BT369" s="225" t="str">
        <f t="shared" si="40"/>
        <v/>
      </c>
    </row>
    <row r="370" spans="1:72">
      <c r="A370" s="50" t="str">
        <f t="shared" si="41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2"/>
        <v>Aderente</v>
      </c>
      <c r="BR370" s="18" t="str">
        <f t="shared" si="43"/>
        <v>*</v>
      </c>
      <c r="BS370" s="18" t="str">
        <f t="shared" si="44"/>
        <v>*</v>
      </c>
      <c r="BT370" s="225" t="str">
        <f t="shared" si="40"/>
        <v/>
      </c>
    </row>
    <row r="371" spans="1:72">
      <c r="A371" s="50" t="str">
        <f t="shared" si="41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2"/>
        <v>Aderente</v>
      </c>
      <c r="BR371" s="18" t="str">
        <f t="shared" si="43"/>
        <v>*</v>
      </c>
      <c r="BS371" s="18" t="str">
        <f t="shared" si="44"/>
        <v>*</v>
      </c>
      <c r="BT371" s="225" t="str">
        <f t="shared" si="40"/>
        <v/>
      </c>
    </row>
    <row r="372" spans="1:72">
      <c r="A372" s="50" t="str">
        <f t="shared" si="41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2"/>
        <v>Aderente</v>
      </c>
      <c r="BR372" s="18" t="str">
        <f t="shared" si="43"/>
        <v>*</v>
      </c>
      <c r="BS372" s="18" t="str">
        <f t="shared" si="44"/>
        <v>*</v>
      </c>
      <c r="BT372" s="225" t="str">
        <f t="shared" si="40"/>
        <v/>
      </c>
    </row>
    <row r="373" spans="1:72">
      <c r="A373" s="50" t="str">
        <f t="shared" si="41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2"/>
        <v>Aderente</v>
      </c>
      <c r="BR373" s="18" t="str">
        <f t="shared" si="43"/>
        <v>*</v>
      </c>
      <c r="BS373" s="18" t="str">
        <f t="shared" si="44"/>
        <v>*</v>
      </c>
      <c r="BT373" s="225" t="str">
        <f t="shared" si="40"/>
        <v/>
      </c>
    </row>
    <row r="374" spans="1:72">
      <c r="A374" s="50" t="str">
        <f t="shared" si="41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2"/>
        <v>Aderente</v>
      </c>
      <c r="BR374" s="18" t="str">
        <f t="shared" si="43"/>
        <v>*</v>
      </c>
      <c r="BS374" s="18" t="str">
        <f t="shared" si="44"/>
        <v>*</v>
      </c>
      <c r="BT374" s="225" t="str">
        <f t="shared" si="40"/>
        <v/>
      </c>
    </row>
    <row r="375" spans="1:72">
      <c r="A375" s="50" t="str">
        <f t="shared" si="41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2"/>
        <v>Aderente</v>
      </c>
      <c r="BR375" s="18" t="str">
        <f t="shared" si="43"/>
        <v>*</v>
      </c>
      <c r="BS375" s="18" t="str">
        <f t="shared" si="44"/>
        <v>*</v>
      </c>
      <c r="BT375" s="225" t="str">
        <f t="shared" si="40"/>
        <v/>
      </c>
    </row>
    <row r="376" spans="1:72">
      <c r="A376" s="50" t="str">
        <f t="shared" si="41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2"/>
        <v>Aderente</v>
      </c>
      <c r="BR376" s="18" t="str">
        <f t="shared" si="43"/>
        <v>*</v>
      </c>
      <c r="BS376" s="18" t="str">
        <f t="shared" si="44"/>
        <v>*</v>
      </c>
      <c r="BT376" s="225" t="str">
        <f t="shared" si="40"/>
        <v/>
      </c>
    </row>
    <row r="377" spans="1:72">
      <c r="A377" s="50" t="str">
        <f t="shared" si="41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2"/>
        <v>Aderente</v>
      </c>
      <c r="BR377" s="18" t="str">
        <f t="shared" si="43"/>
        <v>*</v>
      </c>
      <c r="BS377" s="18" t="str">
        <f t="shared" si="44"/>
        <v>*</v>
      </c>
      <c r="BT377" s="225" t="str">
        <f t="shared" si="40"/>
        <v/>
      </c>
    </row>
    <row r="378" spans="1:72">
      <c r="A378" s="50" t="str">
        <f t="shared" si="41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2"/>
        <v>Aderente</v>
      </c>
      <c r="BR378" s="18" t="str">
        <f t="shared" si="43"/>
        <v>*</v>
      </c>
      <c r="BS378" s="18" t="str">
        <f t="shared" si="44"/>
        <v>*</v>
      </c>
      <c r="BT378" s="225" t="str">
        <f t="shared" si="40"/>
        <v/>
      </c>
    </row>
    <row r="379" spans="1:72">
      <c r="A379" s="50" t="str">
        <f t="shared" si="41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2"/>
        <v>Aderente</v>
      </c>
      <c r="BR379" s="18" t="str">
        <f t="shared" si="43"/>
        <v>*</v>
      </c>
      <c r="BS379" s="18" t="str">
        <f t="shared" si="44"/>
        <v>*</v>
      </c>
      <c r="BT379" s="225" t="str">
        <f t="shared" si="40"/>
        <v/>
      </c>
    </row>
    <row r="380" spans="1:72">
      <c r="A380" s="50" t="str">
        <f t="shared" si="41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2"/>
        <v>Aderente</v>
      </c>
      <c r="BR380" s="18" t="str">
        <f t="shared" si="43"/>
        <v>*</v>
      </c>
      <c r="BS380" s="18" t="str">
        <f t="shared" si="44"/>
        <v>*</v>
      </c>
      <c r="BT380" s="225" t="str">
        <f t="shared" si="40"/>
        <v/>
      </c>
    </row>
    <row r="381" spans="1:72">
      <c r="A381" s="50" t="str">
        <f t="shared" si="41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2"/>
        <v>Aderente</v>
      </c>
      <c r="BR381" s="18" t="str">
        <f t="shared" si="43"/>
        <v>*</v>
      </c>
      <c r="BS381" s="18" t="str">
        <f t="shared" si="44"/>
        <v>*</v>
      </c>
      <c r="BT381" s="225" t="str">
        <f t="shared" si="40"/>
        <v/>
      </c>
    </row>
    <row r="382" spans="1:72">
      <c r="A382" s="50" t="str">
        <f t="shared" si="41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2"/>
        <v>Aderente</v>
      </c>
      <c r="BR382" s="18" t="str">
        <f t="shared" si="43"/>
        <v>*</v>
      </c>
      <c r="BS382" s="18" t="str">
        <f t="shared" si="44"/>
        <v>*</v>
      </c>
      <c r="BT382" s="225" t="str">
        <f t="shared" si="40"/>
        <v/>
      </c>
    </row>
    <row r="383" spans="1:72">
      <c r="A383" s="50" t="str">
        <f t="shared" si="41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2"/>
        <v>Aderente</v>
      </c>
      <c r="BR383" s="18" t="str">
        <f t="shared" si="43"/>
        <v>*</v>
      </c>
      <c r="BS383" s="18" t="str">
        <f t="shared" si="44"/>
        <v>*</v>
      </c>
      <c r="BT383" s="225" t="str">
        <f t="shared" si="40"/>
        <v/>
      </c>
    </row>
    <row r="384" spans="1:72">
      <c r="A384" s="50" t="str">
        <f t="shared" si="41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2"/>
        <v>Aderente</v>
      </c>
      <c r="BR384" s="18" t="str">
        <f t="shared" si="43"/>
        <v>*</v>
      </c>
      <c r="BS384" s="18" t="str">
        <f t="shared" si="44"/>
        <v>*</v>
      </c>
      <c r="BT384" s="225" t="str">
        <f t="shared" si="40"/>
        <v/>
      </c>
    </row>
    <row r="385" spans="1:72">
      <c r="A385" s="50" t="str">
        <f t="shared" si="41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2"/>
        <v>Aderente</v>
      </c>
      <c r="BR385" s="18" t="str">
        <f t="shared" si="43"/>
        <v>*</v>
      </c>
      <c r="BS385" s="18" t="str">
        <f t="shared" si="44"/>
        <v>*</v>
      </c>
      <c r="BT385" s="225" t="str">
        <f t="shared" si="40"/>
        <v/>
      </c>
    </row>
    <row r="386" spans="1:72">
      <c r="A386" s="50" t="str">
        <f t="shared" si="41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2"/>
        <v>Aderente</v>
      </c>
      <c r="BR386" s="18" t="str">
        <f t="shared" si="43"/>
        <v>*</v>
      </c>
      <c r="BS386" s="18" t="str">
        <f t="shared" si="44"/>
        <v>*</v>
      </c>
      <c r="BT386" s="225" t="str">
        <f t="shared" si="40"/>
        <v/>
      </c>
    </row>
    <row r="387" spans="1:72">
      <c r="A387" s="50" t="str">
        <f t="shared" si="41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2"/>
        <v>Aderente</v>
      </c>
      <c r="BR387" s="18" t="str">
        <f t="shared" si="43"/>
        <v>*</v>
      </c>
      <c r="BS387" s="18" t="str">
        <f t="shared" si="44"/>
        <v>*</v>
      </c>
      <c r="BT387" s="225" t="str">
        <f t="shared" si="40"/>
        <v/>
      </c>
    </row>
    <row r="388" spans="1:72">
      <c r="A388" s="50" t="str">
        <f t="shared" si="41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2"/>
        <v>Aderente</v>
      </c>
      <c r="BR388" s="18" t="str">
        <f t="shared" si="43"/>
        <v>*</v>
      </c>
      <c r="BS388" s="18" t="str">
        <f t="shared" si="44"/>
        <v>*</v>
      </c>
      <c r="BT388" s="225" t="str">
        <f t="shared" si="40"/>
        <v/>
      </c>
    </row>
    <row r="389" spans="1:72">
      <c r="A389" s="50" t="str">
        <f t="shared" si="41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2"/>
        <v>Aderente</v>
      </c>
      <c r="BR389" s="18" t="str">
        <f t="shared" si="43"/>
        <v>*</v>
      </c>
      <c r="BS389" s="18" t="str">
        <f t="shared" si="44"/>
        <v>*</v>
      </c>
      <c r="BT389" s="225" t="str">
        <f t="shared" si="40"/>
        <v/>
      </c>
    </row>
    <row r="390" spans="1:72">
      <c r="A390" s="50" t="str">
        <f t="shared" si="41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2"/>
        <v>Aderente</v>
      </c>
      <c r="BR390" s="18" t="str">
        <f t="shared" si="43"/>
        <v>*</v>
      </c>
      <c r="BS390" s="18" t="str">
        <f t="shared" si="44"/>
        <v>*</v>
      </c>
      <c r="BT390" s="225" t="str">
        <f t="shared" si="40"/>
        <v/>
      </c>
    </row>
    <row r="391" spans="1:72">
      <c r="A391" s="50" t="str">
        <f t="shared" si="41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2"/>
        <v>Aderente</v>
      </c>
      <c r="BR391" s="18" t="str">
        <f t="shared" si="43"/>
        <v>*</v>
      </c>
      <c r="BS391" s="18" t="str">
        <f t="shared" si="44"/>
        <v>*</v>
      </c>
      <c r="BT391" s="225" t="str">
        <f t="shared" si="40"/>
        <v/>
      </c>
    </row>
    <row r="392" spans="1:72" ht="29.25" customHeight="1">
      <c r="A392" s="50" t="str">
        <f t="shared" si="41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2"/>
        <v>Aderente</v>
      </c>
      <c r="BR392" s="18" t="str">
        <f t="shared" si="43"/>
        <v>*</v>
      </c>
      <c r="BS392" s="18" t="str">
        <f t="shared" si="44"/>
        <v>*</v>
      </c>
      <c r="BT392" s="225" t="str">
        <f t="shared" si="40"/>
        <v/>
      </c>
    </row>
    <row r="393" spans="1:72">
      <c r="A393" s="50" t="str">
        <f t="shared" si="41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2"/>
        <v>Aderente</v>
      </c>
      <c r="BR393" s="18" t="str">
        <f t="shared" si="43"/>
        <v>*</v>
      </c>
      <c r="BS393" s="18" t="str">
        <f t="shared" si="44"/>
        <v>*</v>
      </c>
      <c r="BT393" s="225" t="str">
        <f t="shared" si="40"/>
        <v/>
      </c>
    </row>
    <row r="394" spans="1:72">
      <c r="A394" s="50" t="str">
        <f t="shared" si="41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2"/>
        <v>Aderente</v>
      </c>
      <c r="BR394" s="18" t="str">
        <f t="shared" si="43"/>
        <v>*</v>
      </c>
      <c r="BS394" s="18" t="str">
        <f t="shared" si="44"/>
        <v>*</v>
      </c>
      <c r="BT394" s="225" t="str">
        <f t="shared" si="40"/>
        <v/>
      </c>
    </row>
    <row r="395" spans="1:72">
      <c r="A395" s="50" t="str">
        <f t="shared" si="41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2"/>
        <v>Aderente</v>
      </c>
      <c r="BR395" s="18" t="str">
        <f t="shared" si="43"/>
        <v>*</v>
      </c>
      <c r="BS395" s="18" t="str">
        <f t="shared" si="44"/>
        <v>*</v>
      </c>
      <c r="BT395" s="225" t="str">
        <f t="shared" si="40"/>
        <v/>
      </c>
    </row>
    <row r="396" spans="1:72">
      <c r="A396" s="50" t="str">
        <f t="shared" si="41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2"/>
        <v>Aderente</v>
      </c>
      <c r="BR396" s="18" t="str">
        <f t="shared" si="43"/>
        <v>*</v>
      </c>
      <c r="BS396" s="18" t="str">
        <f t="shared" si="44"/>
        <v>*</v>
      </c>
      <c r="BT396" s="225" t="str">
        <f t="shared" si="40"/>
        <v/>
      </c>
    </row>
    <row r="397" spans="1:72">
      <c r="A397" s="50" t="str">
        <f t="shared" si="41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2"/>
        <v>Aderente</v>
      </c>
      <c r="BR397" s="18" t="str">
        <f t="shared" si="43"/>
        <v>*</v>
      </c>
      <c r="BS397" s="18" t="str">
        <f t="shared" si="44"/>
        <v>*</v>
      </c>
      <c r="BT397" s="225" t="str">
        <f t="shared" si="40"/>
        <v/>
      </c>
    </row>
    <row r="398" spans="1:72">
      <c r="A398" s="50" t="str">
        <f t="shared" si="41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2"/>
        <v>Aderente</v>
      </c>
      <c r="BR398" s="18" t="str">
        <f t="shared" si="43"/>
        <v>*</v>
      </c>
      <c r="BS398" s="18" t="str">
        <f t="shared" si="44"/>
        <v>*</v>
      </c>
      <c r="BT398" s="225" t="str">
        <f t="shared" si="40"/>
        <v/>
      </c>
    </row>
    <row r="399" spans="1:72">
      <c r="A399" s="50" t="str">
        <f t="shared" si="41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2"/>
        <v>Aderente</v>
      </c>
      <c r="BR399" s="18" t="str">
        <f t="shared" si="43"/>
        <v>*</v>
      </c>
      <c r="BS399" s="18" t="str">
        <f t="shared" si="44"/>
        <v>*</v>
      </c>
      <c r="BT399" s="225" t="str">
        <f t="shared" si="40"/>
        <v/>
      </c>
    </row>
    <row r="400" spans="1:72">
      <c r="A400" s="50" t="str">
        <f t="shared" si="41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2"/>
        <v>Aderente</v>
      </c>
      <c r="BR400" s="18" t="str">
        <f t="shared" si="43"/>
        <v>*</v>
      </c>
      <c r="BS400" s="18" t="str">
        <f t="shared" si="44"/>
        <v>*</v>
      </c>
      <c r="BT400" s="225" t="str">
        <f t="shared" si="40"/>
        <v/>
      </c>
    </row>
    <row r="401" spans="1:72">
      <c r="A401" s="50" t="str">
        <f t="shared" si="41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2"/>
        <v>Aderente</v>
      </c>
      <c r="BR401" s="18" t="str">
        <f t="shared" si="43"/>
        <v>*</v>
      </c>
      <c r="BS401" s="18" t="str">
        <f t="shared" si="44"/>
        <v>*</v>
      </c>
      <c r="BT401" s="225" t="str">
        <f t="shared" si="40"/>
        <v/>
      </c>
    </row>
    <row r="402" spans="1:72">
      <c r="A402" s="50" t="str">
        <f t="shared" si="41"/>
        <v/>
      </c>
      <c r="B402" s="171"/>
      <c r="C402" s="8" t="str">
        <f>IF(BS_CONTROLE[[#This Row],[DATA]]="","",WEEKNUM(BS_CONTROLE[[#This Row],[DATA]]))</f>
        <v/>
      </c>
      <c r="D402" s="51"/>
      <c r="E402" s="314">
        <v>396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2"/>
        <v>Aderente</v>
      </c>
      <c r="BR402" s="18" t="str">
        <f t="shared" si="43"/>
        <v>*</v>
      </c>
      <c r="BS402" s="18" t="str">
        <f t="shared" si="44"/>
        <v>*</v>
      </c>
      <c r="BT402" s="225" t="str">
        <f t="shared" si="40"/>
        <v/>
      </c>
    </row>
    <row r="403" spans="1:72">
      <c r="A403" s="50" t="str">
        <f t="shared" si="41"/>
        <v/>
      </c>
      <c r="B403" s="171"/>
      <c r="C403" s="8" t="str">
        <f>IF(BS_CONTROLE[[#This Row],[DATA]]="","",WEEKNUM(BS_CONTROLE[[#This Row],[DATA]]))</f>
        <v/>
      </c>
      <c r="D403" s="51"/>
      <c r="E403" s="314">
        <v>397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2"/>
        <v>Aderente</v>
      </c>
      <c r="BR403" s="18" t="str">
        <f t="shared" si="43"/>
        <v>*</v>
      </c>
      <c r="BS403" s="18" t="str">
        <f t="shared" si="44"/>
        <v>*</v>
      </c>
      <c r="BT403" s="225" t="str">
        <f t="shared" si="40"/>
        <v/>
      </c>
    </row>
    <row r="404" spans="1:72">
      <c r="A404" s="50" t="str">
        <f t="shared" si="41"/>
        <v/>
      </c>
      <c r="B404" s="171"/>
      <c r="C404" s="8" t="str">
        <f>IF(BS_CONTROLE[[#This Row],[DATA]]="","",WEEKNUM(BS_CONTROLE[[#This Row],[DATA]]))</f>
        <v/>
      </c>
      <c r="D404" s="51"/>
      <c r="E404" s="314">
        <v>398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2"/>
        <v>Aderente</v>
      </c>
      <c r="BR404" s="18" t="str">
        <f t="shared" si="43"/>
        <v>*</v>
      </c>
      <c r="BS404" s="18" t="str">
        <f t="shared" si="44"/>
        <v>*</v>
      </c>
      <c r="BT404" s="225" t="str">
        <f t="shared" si="40"/>
        <v/>
      </c>
    </row>
    <row r="405" spans="1:72">
      <c r="A405" s="50" t="str">
        <f t="shared" si="41"/>
        <v/>
      </c>
      <c r="B405" s="171"/>
      <c r="C405" s="8" t="str">
        <f>IF(BS_CONTROLE[[#This Row],[DATA]]="","",WEEKNUM(BS_CONTROLE[[#This Row],[DATA]]))</f>
        <v/>
      </c>
      <c r="D405" s="51"/>
      <c r="E405" s="314">
        <v>399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2"/>
        <v>Aderente</v>
      </c>
      <c r="BR405" s="18" t="str">
        <f t="shared" si="43"/>
        <v>*</v>
      </c>
      <c r="BS405" s="18" t="str">
        <f t="shared" si="44"/>
        <v>*</v>
      </c>
      <c r="BT405" s="225" t="str">
        <f t="shared" si="40"/>
        <v/>
      </c>
    </row>
    <row r="406" spans="1:72">
      <c r="A406" s="50" t="str">
        <f t="shared" si="41"/>
        <v/>
      </c>
      <c r="B406" s="171"/>
      <c r="C406" s="8" t="str">
        <f>IF(BS_CONTROLE[[#This Row],[DATA]]="","",WEEKNUM(BS_CONTROLE[[#This Row],[DATA]]))</f>
        <v/>
      </c>
      <c r="D406" s="51"/>
      <c r="E406" s="314">
        <v>400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2"/>
        <v>Aderente</v>
      </c>
      <c r="BR406" s="18" t="str">
        <f t="shared" si="43"/>
        <v>*</v>
      </c>
      <c r="BS406" s="18" t="str">
        <f t="shared" si="44"/>
        <v>*</v>
      </c>
      <c r="BT406" s="225" t="str">
        <f t="shared" si="40"/>
        <v/>
      </c>
    </row>
    <row r="407" spans="1:72">
      <c r="A407" s="50" t="str">
        <f t="shared" si="41"/>
        <v/>
      </c>
      <c r="B407" s="171"/>
      <c r="C407" s="8" t="str">
        <f>IF(BS_CONTROLE[[#This Row],[DATA]]="","",WEEKNUM(BS_CONTROLE[[#This Row],[DATA]]))</f>
        <v/>
      </c>
      <c r="D407" s="51"/>
      <c r="E407" s="315">
        <v>401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2"/>
        <v>Aderente</v>
      </c>
      <c r="BR407" s="18" t="str">
        <f t="shared" si="43"/>
        <v>*</v>
      </c>
      <c r="BS407" s="18" t="str">
        <f t="shared" si="44"/>
        <v>*</v>
      </c>
      <c r="BT407" s="225" t="str">
        <f t="shared" si="40"/>
        <v/>
      </c>
    </row>
    <row r="408" spans="1:72">
      <c r="A408" s="50" t="str">
        <f t="shared" si="41"/>
        <v/>
      </c>
      <c r="B408" s="171"/>
      <c r="C408" s="8" t="str">
        <f>IF(BS_CONTROLE[[#This Row],[DATA]]="","",WEEKNUM(BS_CONTROLE[[#This Row],[DATA]]))</f>
        <v/>
      </c>
      <c r="D408" s="51"/>
      <c r="E408" s="314">
        <v>402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2"/>
        <v>Aderente</v>
      </c>
      <c r="BR408" s="18" t="str">
        <f t="shared" si="43"/>
        <v>*</v>
      </c>
      <c r="BS408" s="18" t="str">
        <f t="shared" si="44"/>
        <v>*</v>
      </c>
      <c r="BT408" s="225" t="str">
        <f t="shared" si="40"/>
        <v/>
      </c>
    </row>
    <row r="409" spans="1:72">
      <c r="A409" s="50" t="str">
        <f t="shared" si="41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2"/>
        <v>Aderente</v>
      </c>
      <c r="BR409" s="18" t="str">
        <f t="shared" si="43"/>
        <v>*</v>
      </c>
      <c r="BS409" s="18" t="str">
        <f t="shared" si="44"/>
        <v>*</v>
      </c>
      <c r="BT409" s="225" t="str">
        <f t="shared" si="40"/>
        <v/>
      </c>
    </row>
    <row r="410" spans="1:72">
      <c r="A410" s="50" t="str">
        <f t="shared" si="41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2"/>
        <v>Aderente</v>
      </c>
      <c r="BR410" s="18" t="str">
        <f t="shared" si="43"/>
        <v>*</v>
      </c>
      <c r="BS410" s="18" t="str">
        <f t="shared" si="44"/>
        <v>*</v>
      </c>
      <c r="BT410" s="225" t="str">
        <f t="shared" si="40"/>
        <v/>
      </c>
    </row>
    <row r="411" spans="1:72">
      <c r="A411" s="50" t="str">
        <f t="shared" si="41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2"/>
        <v>Aderente</v>
      </c>
      <c r="BR411" s="18" t="str">
        <f t="shared" si="43"/>
        <v>*</v>
      </c>
      <c r="BS411" s="18" t="str">
        <f t="shared" si="44"/>
        <v>*</v>
      </c>
      <c r="BT411" s="225" t="str">
        <f t="shared" ref="BT411:BT434" si="45">IF(BN411="","",SUBSTITUTE(BM411," ","")&amp;SUBSTITUTE(BN411," ",""))</f>
        <v/>
      </c>
    </row>
    <row r="412" spans="1:72">
      <c r="A412" s="50" t="str">
        <f t="shared" si="41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2"/>
        <v>Aderente</v>
      </c>
      <c r="BR412" s="18" t="str">
        <f t="shared" si="43"/>
        <v>*</v>
      </c>
      <c r="BS412" s="18" t="str">
        <f t="shared" si="44"/>
        <v>*</v>
      </c>
      <c r="BT412" s="225" t="str">
        <f t="shared" si="45"/>
        <v/>
      </c>
    </row>
    <row r="413" spans="1:72">
      <c r="A413" s="50" t="str">
        <f t="shared" si="41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2"/>
        <v>Aderente</v>
      </c>
      <c r="BR413" s="18" t="str">
        <f t="shared" si="43"/>
        <v>*</v>
      </c>
      <c r="BS413" s="18" t="str">
        <f t="shared" si="44"/>
        <v>*</v>
      </c>
      <c r="BT413" s="225" t="str">
        <f t="shared" si="45"/>
        <v/>
      </c>
    </row>
    <row r="414" spans="1:72">
      <c r="A414" s="50" t="str">
        <f t="shared" si="41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2"/>
        <v>Aderente</v>
      </c>
      <c r="BR414" s="18" t="str">
        <f t="shared" si="43"/>
        <v>*</v>
      </c>
      <c r="BS414" s="18" t="str">
        <f t="shared" si="44"/>
        <v>*</v>
      </c>
      <c r="BT414" s="225" t="str">
        <f t="shared" si="45"/>
        <v/>
      </c>
    </row>
    <row r="415" spans="1:72">
      <c r="A415" s="50" t="str">
        <f t="shared" si="41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2"/>
        <v>Aderente</v>
      </c>
      <c r="BR415" s="18" t="str">
        <f t="shared" si="43"/>
        <v>*</v>
      </c>
      <c r="BS415" s="18" t="str">
        <f t="shared" si="44"/>
        <v>*</v>
      </c>
      <c r="BT415" s="225" t="str">
        <f t="shared" si="45"/>
        <v/>
      </c>
    </row>
    <row r="416" spans="1:72">
      <c r="A416" s="50" t="str">
        <f t="shared" si="41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2"/>
        <v>Aderente</v>
      </c>
      <c r="BR416" s="18" t="str">
        <f t="shared" si="43"/>
        <v>*</v>
      </c>
      <c r="BS416" s="18" t="str">
        <f t="shared" si="44"/>
        <v>*</v>
      </c>
      <c r="BT416" s="225" t="str">
        <f t="shared" si="45"/>
        <v/>
      </c>
    </row>
    <row r="417" spans="1:72">
      <c r="A417" s="50" t="str">
        <f t="shared" si="41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2"/>
        <v>Aderente</v>
      </c>
      <c r="BR417" s="18" t="str">
        <f t="shared" si="43"/>
        <v>*</v>
      </c>
      <c r="BS417" s="18" t="str">
        <f t="shared" si="44"/>
        <v>*</v>
      </c>
      <c r="BT417" s="225" t="str">
        <f t="shared" si="45"/>
        <v/>
      </c>
    </row>
    <row r="418" spans="1:72">
      <c r="A418" s="50" t="str">
        <f t="shared" si="41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2"/>
        <v>Aderente</v>
      </c>
      <c r="BR418" s="18" t="str">
        <f t="shared" si="43"/>
        <v>*</v>
      </c>
      <c r="BS418" s="18" t="str">
        <f t="shared" si="44"/>
        <v>*</v>
      </c>
      <c r="BT418" s="225" t="str">
        <f t="shared" si="45"/>
        <v/>
      </c>
    </row>
    <row r="419" spans="1:72">
      <c r="A419" s="50" t="str">
        <f t="shared" si="41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2"/>
        <v>Aderente</v>
      </c>
      <c r="BR419" s="18" t="str">
        <f t="shared" si="43"/>
        <v>*</v>
      </c>
      <c r="BS419" s="18" t="str">
        <f t="shared" si="44"/>
        <v>*</v>
      </c>
      <c r="BT419" s="225" t="str">
        <f t="shared" si="45"/>
        <v/>
      </c>
    </row>
    <row r="420" spans="1:72">
      <c r="A420" s="50" t="str">
        <f t="shared" si="41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2"/>
        <v>Aderente</v>
      </c>
      <c r="BR420" s="18" t="str">
        <f t="shared" si="43"/>
        <v>*</v>
      </c>
      <c r="BS420" s="18" t="str">
        <f t="shared" si="44"/>
        <v>*</v>
      </c>
      <c r="BT420" s="225" t="str">
        <f t="shared" si="45"/>
        <v/>
      </c>
    </row>
    <row r="421" spans="1:72">
      <c r="A421" s="50" t="str">
        <f t="shared" si="41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2"/>
        <v>Aderente</v>
      </c>
      <c r="BR421" s="18" t="str">
        <f t="shared" si="43"/>
        <v>*</v>
      </c>
      <c r="BS421" s="18" t="str">
        <f t="shared" si="44"/>
        <v>*</v>
      </c>
      <c r="BT421" s="225" t="str">
        <f t="shared" si="45"/>
        <v/>
      </c>
    </row>
    <row r="422" spans="1:72">
      <c r="A422" s="50" t="str">
        <f t="shared" si="41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2"/>
        <v>Aderente</v>
      </c>
      <c r="BR422" s="18" t="str">
        <f t="shared" si="43"/>
        <v>*</v>
      </c>
      <c r="BS422" s="18" t="str">
        <f t="shared" si="44"/>
        <v>*</v>
      </c>
      <c r="BT422" s="225" t="str">
        <f t="shared" si="45"/>
        <v/>
      </c>
    </row>
    <row r="423" spans="1:72">
      <c r="A423" s="50" t="str">
        <f t="shared" si="41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2"/>
        <v>Aderente</v>
      </c>
      <c r="BR423" s="18" t="str">
        <f t="shared" si="43"/>
        <v>*</v>
      </c>
      <c r="BS423" s="18" t="str">
        <f t="shared" si="44"/>
        <v>*</v>
      </c>
      <c r="BT423" s="225" t="str">
        <f t="shared" si="45"/>
        <v/>
      </c>
    </row>
    <row r="424" spans="1:72">
      <c r="A424" s="50" t="str">
        <f t="shared" si="41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2"/>
        <v>Aderente</v>
      </c>
      <c r="BR424" s="18" t="str">
        <f t="shared" si="43"/>
        <v>*</v>
      </c>
      <c r="BS424" s="18" t="str">
        <f t="shared" si="44"/>
        <v>*</v>
      </c>
      <c r="BT424" s="225" t="str">
        <f t="shared" si="45"/>
        <v/>
      </c>
    </row>
    <row r="425" spans="1:72">
      <c r="A425" s="50" t="str">
        <f t="shared" si="41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2"/>
        <v>Aderente</v>
      </c>
      <c r="BR425" s="18" t="str">
        <f t="shared" si="43"/>
        <v>*</v>
      </c>
      <c r="BS425" s="18" t="str">
        <f t="shared" si="44"/>
        <v>*</v>
      </c>
      <c r="BT425" s="225" t="str">
        <f t="shared" si="45"/>
        <v/>
      </c>
    </row>
    <row r="426" spans="1:72">
      <c r="A426" s="50" t="str">
        <f t="shared" si="41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2"/>
        <v>Aderente</v>
      </c>
      <c r="BR426" s="18" t="str">
        <f t="shared" si="43"/>
        <v>*</v>
      </c>
      <c r="BS426" s="18" t="str">
        <f t="shared" si="44"/>
        <v>*</v>
      </c>
      <c r="BT426" s="225" t="str">
        <f t="shared" si="45"/>
        <v/>
      </c>
    </row>
    <row r="427" spans="1:72">
      <c r="A427" s="50" t="str">
        <f t="shared" si="41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2"/>
        <v>Aderente</v>
      </c>
      <c r="BR427" s="18" t="str">
        <f t="shared" si="43"/>
        <v>*</v>
      </c>
      <c r="BS427" s="18" t="str">
        <f t="shared" si="44"/>
        <v>*</v>
      </c>
      <c r="BT427" s="225" t="str">
        <f t="shared" si="45"/>
        <v/>
      </c>
    </row>
    <row r="428" spans="1:72">
      <c r="A428" s="50" t="str">
        <f t="shared" si="41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2"/>
        <v>Aderente</v>
      </c>
      <c r="BR428" s="18" t="str">
        <f t="shared" si="43"/>
        <v>*</v>
      </c>
      <c r="BS428" s="18" t="str">
        <f t="shared" si="44"/>
        <v>*</v>
      </c>
      <c r="BT428" s="225" t="str">
        <f t="shared" si="45"/>
        <v/>
      </c>
    </row>
    <row r="429" spans="1:72">
      <c r="A429" s="50" t="str">
        <f t="shared" si="41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42"/>
        <v>Aderente</v>
      </c>
      <c r="BR429" s="18" t="str">
        <f t="shared" si="43"/>
        <v>*</v>
      </c>
      <c r="BS429" s="18" t="str">
        <f t="shared" si="44"/>
        <v>*</v>
      </c>
      <c r="BT429" s="225" t="str">
        <f t="shared" si="45"/>
        <v/>
      </c>
    </row>
    <row r="430" spans="1:72">
      <c r="A430" s="50" t="str">
        <f t="shared" ref="A430:A493" si="46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7">IF(AND(BR430&lt;1,BS430&lt;1),"Produção e Intervalo",IF(BR430&lt;1,"Intervalo",IF(BS430&lt;1,"Produção","Aderente")))</f>
        <v>Aderente</v>
      </c>
      <c r="BR430" s="18" t="str">
        <f t="shared" ref="BR430:BR493" si="48">IF(OR(B430="",F430=""),"*",AY430/P430)</f>
        <v>*</v>
      </c>
      <c r="BS430" s="18" t="str">
        <f t="shared" ref="BS430:BS493" si="49">IF(OR(B430="",F430=""),"*",BA430/Q430)</f>
        <v>*</v>
      </c>
      <c r="BT430" s="225" t="str">
        <f t="shared" si="45"/>
        <v/>
      </c>
    </row>
    <row r="431" spans="1:72">
      <c r="A431" s="50" t="str">
        <f t="shared" si="46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7"/>
        <v>Aderente</v>
      </c>
      <c r="BR431" s="18" t="str">
        <f t="shared" si="48"/>
        <v>*</v>
      </c>
      <c r="BS431" s="18" t="str">
        <f t="shared" si="49"/>
        <v>*</v>
      </c>
      <c r="BT431" s="225" t="str">
        <f t="shared" si="45"/>
        <v/>
      </c>
    </row>
    <row r="432" spans="1:72">
      <c r="A432" s="50" t="str">
        <f t="shared" si="46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7"/>
        <v>Aderente</v>
      </c>
      <c r="BR432" s="18" t="str">
        <f t="shared" si="48"/>
        <v>*</v>
      </c>
      <c r="BS432" s="18" t="str">
        <f t="shared" si="49"/>
        <v>*</v>
      </c>
      <c r="BT432" s="225"/>
    </row>
    <row r="433" spans="1:72">
      <c r="A433" s="50" t="str">
        <f t="shared" si="46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7"/>
        <v>Aderente</v>
      </c>
      <c r="BR433" s="18" t="str">
        <f t="shared" si="48"/>
        <v>*</v>
      </c>
      <c r="BS433" s="18" t="str">
        <f t="shared" si="49"/>
        <v>*</v>
      </c>
      <c r="BT433" s="225" t="str">
        <f t="shared" si="45"/>
        <v/>
      </c>
    </row>
    <row r="434" spans="1:72">
      <c r="A434" s="50" t="str">
        <f t="shared" si="46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7"/>
        <v>Aderente</v>
      </c>
      <c r="BR434" s="18" t="str">
        <f t="shared" si="48"/>
        <v>*</v>
      </c>
      <c r="BS434" s="18" t="str">
        <f t="shared" si="49"/>
        <v>*</v>
      </c>
      <c r="BT434" s="225" t="str">
        <f t="shared" si="45"/>
        <v/>
      </c>
    </row>
    <row r="435" spans="1:72">
      <c r="A435" s="50" t="str">
        <f t="shared" si="46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7"/>
        <v>Aderente</v>
      </c>
      <c r="BR435" s="18" t="str">
        <f t="shared" si="48"/>
        <v>*</v>
      </c>
      <c r="BS435" s="18" t="str">
        <f t="shared" si="49"/>
        <v>*</v>
      </c>
      <c r="BT435" s="225" t="str">
        <f t="shared" ref="BT435:BT475" si="50">IF(BN435="","",SUBSTITUTE(BM435," ","")&amp;SUBSTITUTE(BN435," ",""))</f>
        <v/>
      </c>
    </row>
    <row r="436" spans="1:72">
      <c r="A436" s="50" t="str">
        <f t="shared" si="46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7"/>
        <v>Aderente</v>
      </c>
      <c r="BR436" s="18" t="str">
        <f t="shared" si="48"/>
        <v>*</v>
      </c>
      <c r="BS436" s="18" t="str">
        <f t="shared" si="49"/>
        <v>*</v>
      </c>
      <c r="BT436" s="225" t="str">
        <f t="shared" si="50"/>
        <v/>
      </c>
    </row>
    <row r="437" spans="1:72">
      <c r="A437" s="50" t="str">
        <f t="shared" si="46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7"/>
        <v>Aderente</v>
      </c>
      <c r="BR437" s="18" t="str">
        <f t="shared" si="48"/>
        <v>*</v>
      </c>
      <c r="BS437" s="18" t="str">
        <f t="shared" si="49"/>
        <v>*</v>
      </c>
      <c r="BT437" s="225" t="str">
        <f t="shared" si="50"/>
        <v/>
      </c>
    </row>
    <row r="438" spans="1:72">
      <c r="A438" s="50" t="str">
        <f t="shared" si="46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7"/>
        <v>Aderente</v>
      </c>
      <c r="BR438" s="18" t="str">
        <f t="shared" si="48"/>
        <v>*</v>
      </c>
      <c r="BS438" s="18" t="str">
        <f t="shared" si="49"/>
        <v>*</v>
      </c>
      <c r="BT438" s="225" t="str">
        <f t="shared" si="50"/>
        <v/>
      </c>
    </row>
    <row r="439" spans="1:72">
      <c r="A439" s="50" t="str">
        <f t="shared" si="46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7"/>
        <v>Aderente</v>
      </c>
      <c r="BR439" s="18" t="str">
        <f t="shared" si="48"/>
        <v>*</v>
      </c>
      <c r="BS439" s="18" t="str">
        <f t="shared" si="49"/>
        <v>*</v>
      </c>
      <c r="BT439" s="225" t="str">
        <f t="shared" si="50"/>
        <v/>
      </c>
    </row>
    <row r="440" spans="1:72">
      <c r="A440" s="50" t="str">
        <f t="shared" si="46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7"/>
        <v>Aderente</v>
      </c>
      <c r="BR440" s="18" t="str">
        <f t="shared" si="48"/>
        <v>*</v>
      </c>
      <c r="BS440" s="18" t="str">
        <f t="shared" si="49"/>
        <v>*</v>
      </c>
      <c r="BT440" s="225" t="str">
        <f t="shared" si="50"/>
        <v/>
      </c>
    </row>
    <row r="441" spans="1:72">
      <c r="A441" s="50" t="str">
        <f t="shared" si="46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7"/>
        <v>Aderente</v>
      </c>
      <c r="BR441" s="18" t="str">
        <f t="shared" si="48"/>
        <v>*</v>
      </c>
      <c r="BS441" s="18" t="str">
        <f t="shared" si="49"/>
        <v>*</v>
      </c>
      <c r="BT441" s="225" t="str">
        <f t="shared" si="50"/>
        <v/>
      </c>
    </row>
    <row r="442" spans="1:72">
      <c r="A442" s="50" t="str">
        <f t="shared" si="46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7"/>
        <v>Aderente</v>
      </c>
      <c r="BR442" s="18" t="str">
        <f t="shared" si="48"/>
        <v>*</v>
      </c>
      <c r="BS442" s="18" t="str">
        <f t="shared" si="49"/>
        <v>*</v>
      </c>
      <c r="BT442" s="225" t="str">
        <f t="shared" si="50"/>
        <v/>
      </c>
    </row>
    <row r="443" spans="1:72">
      <c r="A443" s="50" t="str">
        <f t="shared" si="46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7"/>
        <v>Aderente</v>
      </c>
      <c r="BR443" s="18" t="str">
        <f t="shared" si="48"/>
        <v>*</v>
      </c>
      <c r="BS443" s="18" t="str">
        <f t="shared" si="49"/>
        <v>*</v>
      </c>
      <c r="BT443" s="225" t="str">
        <f t="shared" si="50"/>
        <v/>
      </c>
    </row>
    <row r="444" spans="1:72">
      <c r="A444" s="50" t="str">
        <f t="shared" si="46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7"/>
        <v>Aderente</v>
      </c>
      <c r="BR444" s="18" t="str">
        <f t="shared" si="48"/>
        <v>*</v>
      </c>
      <c r="BS444" s="18" t="str">
        <f t="shared" si="49"/>
        <v>*</v>
      </c>
      <c r="BT444" s="225" t="str">
        <f t="shared" si="50"/>
        <v/>
      </c>
    </row>
    <row r="445" spans="1:72">
      <c r="A445" s="50" t="str">
        <f t="shared" si="46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7"/>
        <v>Aderente</v>
      </c>
      <c r="BR445" s="18" t="str">
        <f t="shared" si="48"/>
        <v>*</v>
      </c>
      <c r="BS445" s="18" t="str">
        <f t="shared" si="49"/>
        <v>*</v>
      </c>
      <c r="BT445" s="225" t="str">
        <f t="shared" si="50"/>
        <v/>
      </c>
    </row>
    <row r="446" spans="1:72">
      <c r="A446" s="50" t="str">
        <f t="shared" si="46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7"/>
        <v>Aderente</v>
      </c>
      <c r="BR446" s="18" t="str">
        <f t="shared" si="48"/>
        <v>*</v>
      </c>
      <c r="BS446" s="18" t="str">
        <f t="shared" si="49"/>
        <v>*</v>
      </c>
      <c r="BT446" s="225" t="str">
        <f t="shared" si="50"/>
        <v/>
      </c>
    </row>
    <row r="447" spans="1:72">
      <c r="A447" s="50" t="str">
        <f t="shared" si="46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7"/>
        <v>Aderente</v>
      </c>
      <c r="BR447" s="18" t="str">
        <f t="shared" si="48"/>
        <v>*</v>
      </c>
      <c r="BS447" s="18" t="str">
        <f t="shared" si="49"/>
        <v>*</v>
      </c>
      <c r="BT447" s="225" t="str">
        <f t="shared" si="50"/>
        <v/>
      </c>
    </row>
    <row r="448" spans="1:72">
      <c r="A448" s="50" t="str">
        <f t="shared" si="46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7"/>
        <v>Aderente</v>
      </c>
      <c r="BR448" s="18" t="str">
        <f t="shared" si="48"/>
        <v>*</v>
      </c>
      <c r="BS448" s="18" t="str">
        <f t="shared" si="49"/>
        <v>*</v>
      </c>
      <c r="BT448" s="225" t="str">
        <f t="shared" si="50"/>
        <v/>
      </c>
    </row>
    <row r="449" spans="1:72">
      <c r="A449" s="50" t="str">
        <f t="shared" si="46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7"/>
        <v>Aderente</v>
      </c>
      <c r="BR449" s="18" t="str">
        <f t="shared" si="48"/>
        <v>*</v>
      </c>
      <c r="BS449" s="18" t="str">
        <f t="shared" si="49"/>
        <v>*</v>
      </c>
      <c r="BT449" s="225" t="str">
        <f t="shared" si="50"/>
        <v/>
      </c>
    </row>
    <row r="450" spans="1:72">
      <c r="A450" s="50" t="str">
        <f t="shared" si="46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7"/>
        <v>Aderente</v>
      </c>
      <c r="BR450" s="18" t="str">
        <f t="shared" si="48"/>
        <v>*</v>
      </c>
      <c r="BS450" s="18" t="str">
        <f t="shared" si="49"/>
        <v>*</v>
      </c>
      <c r="BT450" s="225" t="str">
        <f t="shared" si="50"/>
        <v/>
      </c>
    </row>
    <row r="451" spans="1:72">
      <c r="A451" s="50" t="str">
        <f t="shared" si="46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7"/>
        <v>Aderente</v>
      </c>
      <c r="BR451" s="18" t="str">
        <f t="shared" si="48"/>
        <v>*</v>
      </c>
      <c r="BS451" s="18" t="str">
        <f t="shared" si="49"/>
        <v>*</v>
      </c>
      <c r="BT451" s="225" t="str">
        <f t="shared" si="50"/>
        <v/>
      </c>
    </row>
    <row r="452" spans="1:72">
      <c r="A452" s="167" t="str">
        <f t="shared" ref="A452:A454" si="51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50"/>
        <v/>
      </c>
    </row>
    <row r="453" spans="1:72">
      <c r="A453" s="167" t="str">
        <f t="shared" si="51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50"/>
        <v/>
      </c>
    </row>
    <row r="454" spans="1:72">
      <c r="A454" s="167" t="str">
        <f t="shared" si="51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50"/>
        <v/>
      </c>
    </row>
    <row r="455" spans="1:72">
      <c r="A455" s="167" t="str">
        <f t="shared" ref="A455:A518" si="52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50"/>
        <v/>
      </c>
    </row>
    <row r="456" spans="1:72">
      <c r="A456" s="167" t="str">
        <f t="shared" si="52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50"/>
        <v/>
      </c>
    </row>
    <row r="457" spans="1:72">
      <c r="A457" s="167" t="str">
        <f t="shared" si="52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50"/>
        <v/>
      </c>
    </row>
    <row r="458" spans="1:72">
      <c r="A458" s="167" t="str">
        <f t="shared" si="52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50"/>
        <v/>
      </c>
    </row>
    <row r="459" spans="1:72">
      <c r="A459" s="167" t="str">
        <f t="shared" si="52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50"/>
        <v/>
      </c>
    </row>
    <row r="460" spans="1:72">
      <c r="A460" s="167" t="str">
        <f t="shared" si="52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50"/>
        <v/>
      </c>
    </row>
    <row r="461" spans="1:72">
      <c r="A461" s="167" t="str">
        <f t="shared" si="52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50"/>
        <v/>
      </c>
    </row>
    <row r="462" spans="1:72">
      <c r="A462" s="167" t="str">
        <f t="shared" si="52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50"/>
        <v/>
      </c>
    </row>
    <row r="463" spans="1:72">
      <c r="A463" s="167" t="str">
        <f t="shared" si="52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50"/>
        <v/>
      </c>
    </row>
    <row r="464" spans="1:72">
      <c r="A464" s="167" t="str">
        <f t="shared" si="52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50"/>
        <v/>
      </c>
    </row>
    <row r="465" spans="1:72">
      <c r="A465" s="167" t="str">
        <f t="shared" si="52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50"/>
        <v/>
      </c>
    </row>
    <row r="466" spans="1:72">
      <c r="A466" s="167" t="str">
        <f t="shared" si="52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50"/>
        <v/>
      </c>
    </row>
    <row r="467" spans="1:72">
      <c r="A467" s="167" t="str">
        <f t="shared" si="52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50"/>
        <v/>
      </c>
    </row>
    <row r="468" spans="1:72">
      <c r="A468" s="167" t="str">
        <f t="shared" si="52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50"/>
        <v/>
      </c>
    </row>
    <row r="469" spans="1:72">
      <c r="A469" s="167" t="str">
        <f t="shared" si="52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50"/>
        <v/>
      </c>
    </row>
    <row r="470" spans="1:72">
      <c r="A470" s="167" t="str">
        <f t="shared" si="52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50"/>
        <v/>
      </c>
    </row>
    <row r="471" spans="1:72">
      <c r="A471" s="167" t="str">
        <f t="shared" si="52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50"/>
        <v/>
      </c>
    </row>
    <row r="472" spans="1:72">
      <c r="A472" s="167" t="str">
        <f t="shared" si="52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50"/>
        <v/>
      </c>
    </row>
    <row r="473" spans="1:72">
      <c r="A473" s="167" t="str">
        <f t="shared" si="52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50"/>
        <v/>
      </c>
    </row>
    <row r="474" spans="1:72">
      <c r="A474" s="167" t="str">
        <f t="shared" si="52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50"/>
        <v/>
      </c>
    </row>
    <row r="475" spans="1:72">
      <c r="A475" s="167" t="str">
        <f t="shared" si="52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50"/>
        <v/>
      </c>
    </row>
    <row r="476" spans="1:72">
      <c r="A476" s="167" t="str">
        <f t="shared" si="52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53">IF(BN476="","",SUBSTITUTE(BM476," ","")&amp;SUBSTITUTE(BN476," ",""))</f>
        <v/>
      </c>
    </row>
    <row r="477" spans="1:72">
      <c r="A477" s="167" t="str">
        <f t="shared" si="52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54">IF(BN477="","",SUBSTITUTE(BM477," ","")&amp;SUBSTITUTE(BN477," ",""))</f>
        <v/>
      </c>
    </row>
    <row r="478" spans="1:72">
      <c r="A478" s="167" t="str">
        <f t="shared" si="52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4"/>
        <v/>
      </c>
    </row>
    <row r="479" spans="1:72">
      <c r="A479" s="167" t="str">
        <f t="shared" si="52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4"/>
        <v/>
      </c>
    </row>
    <row r="480" spans="1:72">
      <c r="A480" s="167" t="str">
        <f t="shared" si="52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4"/>
        <v/>
      </c>
    </row>
    <row r="481" spans="1:72">
      <c r="A481" s="167" t="str">
        <f t="shared" si="52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4"/>
        <v/>
      </c>
    </row>
    <row r="482" spans="1:72">
      <c r="A482" s="167" t="str">
        <f t="shared" si="52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4"/>
        <v/>
      </c>
    </row>
    <row r="483" spans="1:72">
      <c r="A483" s="167" t="str">
        <f t="shared" si="52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4"/>
        <v/>
      </c>
    </row>
    <row r="484" spans="1:72">
      <c r="A484" s="167" t="str">
        <f t="shared" si="52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4"/>
        <v/>
      </c>
    </row>
    <row r="485" spans="1:72">
      <c r="A485" s="167" t="str">
        <f t="shared" si="52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4"/>
        <v/>
      </c>
    </row>
    <row r="486" spans="1:72">
      <c r="A486" s="167" t="str">
        <f t="shared" si="52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4"/>
        <v/>
      </c>
    </row>
    <row r="487" spans="1:72">
      <c r="A487" s="167" t="str">
        <f t="shared" si="52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4"/>
        <v/>
      </c>
    </row>
    <row r="488" spans="1:72">
      <c r="A488" s="167" t="str">
        <f t="shared" si="52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4"/>
        <v/>
      </c>
    </row>
    <row r="489" spans="1:72">
      <c r="A489" s="167" t="str">
        <f t="shared" si="52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4"/>
        <v/>
      </c>
    </row>
    <row r="490" spans="1:72">
      <c r="A490" s="167" t="str">
        <f t="shared" si="52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4"/>
        <v/>
      </c>
    </row>
    <row r="491" spans="1:72">
      <c r="A491" s="167" t="str">
        <f t="shared" si="52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4"/>
        <v/>
      </c>
    </row>
    <row r="492" spans="1:72">
      <c r="A492" s="167" t="str">
        <f t="shared" si="52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4"/>
        <v/>
      </c>
    </row>
    <row r="493" spans="1:72">
      <c r="A493" s="167" t="str">
        <f t="shared" si="52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4"/>
        <v/>
      </c>
    </row>
    <row r="494" spans="1:72">
      <c r="A494" s="167" t="str">
        <f t="shared" si="52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4"/>
        <v/>
      </c>
    </row>
    <row r="495" spans="1:72">
      <c r="A495" s="167" t="str">
        <f t="shared" si="52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4"/>
        <v/>
      </c>
    </row>
    <row r="496" spans="1:72">
      <c r="A496" s="167" t="str">
        <f t="shared" si="52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4"/>
        <v/>
      </c>
    </row>
    <row r="497" spans="1:72">
      <c r="A497" s="167" t="str">
        <f t="shared" si="52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4"/>
        <v/>
      </c>
    </row>
    <row r="498" spans="1:72">
      <c r="A498" s="167" t="str">
        <f t="shared" si="52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4"/>
        <v/>
      </c>
    </row>
    <row r="499" spans="1:72">
      <c r="A499" s="167" t="str">
        <f t="shared" si="52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4"/>
        <v/>
      </c>
    </row>
    <row r="500" spans="1:72">
      <c r="A500" s="167" t="str">
        <f t="shared" si="52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4"/>
        <v/>
      </c>
    </row>
    <row r="501" spans="1:72">
      <c r="A501" s="167" t="str">
        <f t="shared" si="52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4"/>
        <v/>
      </c>
    </row>
    <row r="502" spans="1:72">
      <c r="A502" s="167" t="str">
        <f t="shared" si="52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4"/>
        <v/>
      </c>
    </row>
    <row r="503" spans="1:72">
      <c r="A503" s="167" t="str">
        <f t="shared" si="52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4"/>
        <v/>
      </c>
    </row>
    <row r="504" spans="1:72">
      <c r="A504" s="167" t="str">
        <f t="shared" si="52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4"/>
        <v/>
      </c>
    </row>
    <row r="505" spans="1:72">
      <c r="A505" s="167" t="str">
        <f t="shared" si="52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4"/>
        <v/>
      </c>
    </row>
    <row r="506" spans="1:72">
      <c r="A506" s="167" t="str">
        <f t="shared" si="52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4"/>
        <v/>
      </c>
    </row>
    <row r="507" spans="1:72">
      <c r="A507" s="167" t="str">
        <f t="shared" si="52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4"/>
        <v/>
      </c>
    </row>
    <row r="508" spans="1:72">
      <c r="A508" s="167" t="str">
        <f t="shared" si="52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4"/>
        <v/>
      </c>
    </row>
    <row r="509" spans="1:72">
      <c r="A509" s="167" t="str">
        <f t="shared" si="52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4"/>
        <v/>
      </c>
    </row>
    <row r="510" spans="1:72">
      <c r="A510" s="167" t="str">
        <f t="shared" si="52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4"/>
        <v/>
      </c>
    </row>
    <row r="511" spans="1:72">
      <c r="A511" s="167" t="str">
        <f t="shared" si="52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4"/>
        <v/>
      </c>
    </row>
    <row r="512" spans="1:72">
      <c r="A512" s="167" t="str">
        <f t="shared" si="52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4"/>
        <v/>
      </c>
    </row>
    <row r="513" spans="1:72">
      <c r="A513" s="167" t="str">
        <f t="shared" si="52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4"/>
        <v/>
      </c>
    </row>
    <row r="514" spans="1:72">
      <c r="A514" s="167" t="str">
        <f t="shared" si="52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4"/>
        <v/>
      </c>
    </row>
    <row r="515" spans="1:72">
      <c r="A515" s="167" t="str">
        <f t="shared" si="52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4"/>
        <v/>
      </c>
    </row>
    <row r="516" spans="1:72">
      <c r="A516" s="167" t="str">
        <f t="shared" si="52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4"/>
        <v/>
      </c>
    </row>
    <row r="517" spans="1:72">
      <c r="A517" s="167" t="str">
        <f t="shared" si="52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4"/>
        <v/>
      </c>
    </row>
    <row r="518" spans="1:72">
      <c r="A518" s="167" t="str">
        <f t="shared" si="52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4"/>
        <v/>
      </c>
    </row>
    <row r="519" spans="1:72">
      <c r="A519" s="167" t="str">
        <f t="shared" ref="A519:A553" si="55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4"/>
        <v/>
      </c>
    </row>
    <row r="520" spans="1:72">
      <c r="A520" s="167" t="str">
        <f t="shared" si="55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4"/>
        <v/>
      </c>
    </row>
    <row r="521" spans="1:72">
      <c r="A521" s="167" t="str">
        <f t="shared" si="55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4"/>
        <v/>
      </c>
    </row>
    <row r="522" spans="1:72">
      <c r="A522" s="167" t="str">
        <f t="shared" si="55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BASE_MAPA!$E$2:$E$359),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54"/>
        <v/>
      </c>
    </row>
    <row r="523" spans="1:72">
      <c r="A523" s="167" t="str">
        <f t="shared" si="55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>
      <c r="A524" s="167" t="str">
        <f t="shared" si="55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 t="shared" si="55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 t="shared" si="55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 t="shared" si="55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 t="shared" si="55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55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55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55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55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55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55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55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55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55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55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55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55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55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55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55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55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55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55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55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55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55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55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55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55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 t="shared" si="55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6:K8 J18:K18 J13:K16 J27:K28 J21:K25 J32:K37 J49:K50 L53 J47:K47 J53:K66 J68:K83 J103:K131 J133:K140 J39:K44 J38 J85:K101 J142:K451" name="Range1_8_1"/>
    <protectedRange sqref="O6:Q8 O18:Q18 O13:Q16 O27:Q28 BA15 O32:Q37 O49:Q50 BA22 BA25 O21:Q25 O47:Q47 O53:Q66 O68:Q72 O74:Q83 O85:Q88 O103:Q105 BA80 O107:Q116 O118:Q125 O126:P127 O128:Q131 O133:Q139 O39:Q44 O90:Q101 O142:Q153 O155:Q166 P167:P168 P182 O183:Q451 O169:Q181" name="Range1_9_1"/>
    <protectedRange sqref="V6:Y6 Y16 Y7:Y8 Y10:Y13 V23:Y24 V22 Y21:Y22 Y25:Y36 V37:Y44 V49:X50 Y45 Y47:Y56 V113:X114 V116:X117 V119:Y126 Y127 V142:Y143 Y141 V110:X111 Y110:Y118 V57:Y109 V128:Y130 V133:Y140 Y144:Y145 Y132 V146:Y147 V148:X152 Y148:Y153 Y177 Y173 V174:Y176 V154:Y172 V178:Y195 V197:Y451 Y196" name="Range1_11_1"/>
    <protectedRange sqref="Z6:AD6 Z37:AD38 Z23:AD24 Z39 Z40:AD44 Z49:AD50 AD56 Z113:AD114 Z116:AD117 Z119:AD126 Z142:AD143 Z57:AD111 Z128:AD130 Z133:AD140 AA145 Z154:AD158 Z146:AD152 Z159 Z160:AD172 Z174:AD176 Z178:AD187 Z188 Z189:AD195 Z197:AD451" name="Range1_12_1"/>
    <protectedRange sqref="BF6:BF553" name="Range1_18_1"/>
    <protectedRange sqref="J9:K11 J17:K17 J29:K29 J48:K48 J46:K46 J67:K67 J84:K84 J102:K102" name="Range1_8_1_1"/>
    <protectedRange sqref="O9:Q11 O17:Q17 O29:Q29 O48:Q48 O46:Q46 O67:Q67 O84:Q84 O102:Q102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 V196:X196" name="Range1_11_1_2"/>
    <protectedRange sqref="Z132:AD132 Z144:AD144 Z177:AD177 Z196:AD196" name="Range1_12_1_1"/>
    <protectedRange sqref="J141:K141" name="Range1_8_1_3"/>
    <protectedRange sqref="O141:Q141" name="Range1_9_1_3"/>
    <protectedRange sqref="AE131:AF131 AE145:AF145 AE159:AF159 AE173:AF173 AE188:AF188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2976" priority="24430" operator="equal">
      <formula>"ERRO"</formula>
    </cfRule>
  </conditionalFormatting>
  <conditionalFormatting sqref="X4 Y476:Y551 Y1:Z9 Y10:Y13 Z25:Z28 Y37:Z42 Z49:Z50 Z44:Z45 Y46:Z46 Z47 Z56 Z114:Z117 Y119:Z126 Z110:Z111 Y110:Y118 Y57:Z109 Y128:Z129 Y142:Z144 Y132:Z140 Z146:Z150 Z152:Z154 Y154:Z171 Y174:Z174 Z175:Z176 Z172 Z190:Z193 Y177:Z189 Y194:Z475">
    <cfRule type="cellIs" dxfId="2975" priority="24419" operator="equal">
      <formula>"OPORTUNIDADE"</formula>
    </cfRule>
  </conditionalFormatting>
  <conditionalFormatting sqref="AZ6:AZ523">
    <cfRule type="expression" dxfId="2974" priority="24414">
      <formula>$BU6=1</formula>
    </cfRule>
  </conditionalFormatting>
  <conditionalFormatting sqref="BQ6:BQ600">
    <cfRule type="cellIs" dxfId="2973" priority="24425" operator="equal">
      <formula>"Produção e Intervalo"</formula>
    </cfRule>
    <cfRule type="cellIs" dxfId="2972" priority="24426" operator="equal">
      <formula>"Aderente"</formula>
    </cfRule>
    <cfRule type="cellIs" dxfId="2971" priority="24427" operator="equal">
      <formula>"Intervalo"</formula>
    </cfRule>
    <cfRule type="cellIs" dxfId="2970" priority="24428" operator="equal">
      <formula>"Produção"</formula>
    </cfRule>
    <cfRule type="cellIs" dxfId="2969" priority="24429" operator="equal">
      <formula>"ERRO"</formula>
    </cfRule>
  </conditionalFormatting>
  <conditionalFormatting sqref="BR6:BS553">
    <cfRule type="cellIs" dxfId="2968" priority="24407" operator="equal">
      <formula>"*"</formula>
    </cfRule>
    <cfRule type="cellIs" dxfId="2967" priority="24408" operator="greaterThanOrEqual">
      <formula>1</formula>
    </cfRule>
    <cfRule type="cellIs" dxfId="2966" priority="24409" operator="lessThan">
      <formula>1</formula>
    </cfRule>
  </conditionalFormatting>
  <conditionalFormatting sqref="X476:X523 Y476:Y551 Y6:Z9 Y10:Y13 Z25:Z28 Y37:Z42 Z49:Z50 Z44:Z45 Y46:Z46 Z47 Z56 Z114:Z117 Y119:Z126 Z110:Z111 Y110:Y118 Y57:Z109 Y128:Z129 Y142:Z144 Y132:Z140 Z146:Z150 Z152:Z154 Y154:Z171 Y174:Z174 Z175:Z176 Z172 Z190:Z193 Y177:Z189 Y194:Z475">
    <cfRule type="cellIs" dxfId="2965" priority="24355" operator="equal">
      <formula>"NÃO"</formula>
    </cfRule>
    <cfRule type="cellIs" dxfId="2964" priority="24356" operator="equal">
      <formula>"SIM"</formula>
    </cfRule>
  </conditionalFormatting>
  <conditionalFormatting sqref="X476:X523">
    <cfRule type="cellIs" dxfId="2963" priority="24354" operator="equal">
      <formula>"OPORTUNIDADE"</formula>
    </cfRule>
  </conditionalFormatting>
  <conditionalFormatting sqref="Z476:Z523">
    <cfRule type="cellIs" dxfId="2962" priority="24352" operator="equal">
      <formula>"NÃO"</formula>
    </cfRule>
    <cfRule type="cellIs" dxfId="2961" priority="24353" operator="equal">
      <formula>"SIM"</formula>
    </cfRule>
  </conditionalFormatting>
  <conditionalFormatting sqref="Z476:Z523">
    <cfRule type="cellIs" dxfId="2960" priority="24351" operator="equal">
      <formula>"OPORTUNIDADE"</formula>
    </cfRule>
  </conditionalFormatting>
  <conditionalFormatting sqref="Y1048576">
    <cfRule type="cellIs" dxfId="2959" priority="24236" operator="equal">
      <formula>"OPORTUNIDADE"</formula>
    </cfRule>
  </conditionalFormatting>
  <conditionalFormatting sqref="Y1048576">
    <cfRule type="cellIs" dxfId="2958" priority="24234" operator="equal">
      <formula>"NÃO"</formula>
    </cfRule>
    <cfRule type="cellIs" dxfId="2957" priority="24235" operator="equal">
      <formula>"SIM"</formula>
    </cfRule>
  </conditionalFormatting>
  <conditionalFormatting sqref="Z524:Z549">
    <cfRule type="cellIs" dxfId="2956" priority="23971" operator="equal">
      <formula>"OPORTUNIDADE"</formula>
    </cfRule>
  </conditionalFormatting>
  <conditionalFormatting sqref="Z524:Z549">
    <cfRule type="cellIs" dxfId="2955" priority="23969" operator="equal">
      <formula>"NÃO"</formula>
    </cfRule>
    <cfRule type="cellIs" dxfId="2954" priority="23970" operator="equal">
      <formula>"SIM"</formula>
    </cfRule>
  </conditionalFormatting>
  <conditionalFormatting sqref="X550">
    <cfRule type="cellIs" dxfId="2953" priority="23957" operator="equal">
      <formula>"NÃO"</formula>
    </cfRule>
    <cfRule type="cellIs" dxfId="2952" priority="23958" operator="equal">
      <formula>"SIM"</formula>
    </cfRule>
  </conditionalFormatting>
  <conditionalFormatting sqref="X550">
    <cfRule type="cellIs" dxfId="2951" priority="23956" operator="equal">
      <formula>"OPORTUNIDADE"</formula>
    </cfRule>
  </conditionalFormatting>
  <conditionalFormatting sqref="Z550">
    <cfRule type="cellIs" dxfId="2950" priority="23954" operator="equal">
      <formula>"NÃO"</formula>
    </cfRule>
    <cfRule type="cellIs" dxfId="2949" priority="23955" operator="equal">
      <formula>"SIM"</formula>
    </cfRule>
  </conditionalFormatting>
  <conditionalFormatting sqref="Z550">
    <cfRule type="cellIs" dxfId="2948" priority="23953" operator="equal">
      <formula>"OPORTUNIDADE"</formula>
    </cfRule>
  </conditionalFormatting>
  <conditionalFormatting sqref="BI550">
    <cfRule type="iconSet" priority="23962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3963">
      <iconSet showValue="0">
        <cfvo type="percent" val="0"/>
        <cfvo type="num" val="1"/>
        <cfvo type="num" val="1" gte="0"/>
      </iconSet>
    </cfRule>
    <cfRule type="iconSet" priority="23964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3965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2947" priority="24573">
      <formula>$BU493=1</formula>
    </cfRule>
  </conditionalFormatting>
  <conditionalFormatting sqref="AZ526:AZ550">
    <cfRule type="expression" dxfId="2946" priority="24733">
      <formula>$BU498=1</formula>
    </cfRule>
  </conditionalFormatting>
  <conditionalFormatting sqref="BI524:BI549">
    <cfRule type="iconSet" priority="24734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4736">
      <iconSet showValue="0">
        <cfvo type="percent" val="0"/>
        <cfvo type="num" val="1"/>
        <cfvo type="num" val="1" gte="0"/>
      </iconSet>
    </cfRule>
    <cfRule type="iconSet" priority="24737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4740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4743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2945" priority="19368" operator="equal">
      <formula>"*"</formula>
    </cfRule>
    <cfRule type="cellIs" dxfId="2944" priority="19369" operator="greaterThanOrEqual">
      <formula>1</formula>
    </cfRule>
    <cfRule type="cellIs" dxfId="2943" priority="19370" operator="lessThan">
      <formula>1</formula>
    </cfRule>
  </conditionalFormatting>
  <conditionalFormatting sqref="Y14:Z14 Z12:Z13">
    <cfRule type="cellIs" dxfId="2942" priority="6076" operator="equal">
      <formula>"OPORTUNIDADE"</formula>
    </cfRule>
  </conditionalFormatting>
  <conditionalFormatting sqref="Y14:Z14 Z12:Z13">
    <cfRule type="cellIs" dxfId="2941" priority="6074" operator="equal">
      <formula>"NÃO"</formula>
    </cfRule>
    <cfRule type="cellIs" dxfId="2940" priority="6075" operator="equal">
      <formula>"SIM"</formula>
    </cfRule>
  </conditionalFormatting>
  <conditionalFormatting sqref="Y23:Z23">
    <cfRule type="cellIs" dxfId="2939" priority="6064" operator="equal">
      <formula>"OPORTUNIDADE"</formula>
    </cfRule>
  </conditionalFormatting>
  <conditionalFormatting sqref="Y23:Z23">
    <cfRule type="cellIs" dxfId="2938" priority="6062" operator="equal">
      <formula>"NÃO"</formula>
    </cfRule>
    <cfRule type="cellIs" dxfId="2937" priority="6063" operator="equal">
      <formula>"SIM"</formula>
    </cfRule>
  </conditionalFormatting>
  <conditionalFormatting sqref="Z11">
    <cfRule type="cellIs" dxfId="2936" priority="6061" operator="equal">
      <formula>"OPORTUNIDADE"</formula>
    </cfRule>
  </conditionalFormatting>
  <conditionalFormatting sqref="Z11">
    <cfRule type="cellIs" dxfId="2935" priority="6059" operator="equal">
      <formula>"NÃO"</formula>
    </cfRule>
    <cfRule type="cellIs" dxfId="2934" priority="6060" operator="equal">
      <formula>"SIM"</formula>
    </cfRule>
  </conditionalFormatting>
  <conditionalFormatting sqref="Z11">
    <cfRule type="cellIs" dxfId="2933" priority="6058" operator="equal">
      <formula>"OPORTUNIDADE"</formula>
    </cfRule>
  </conditionalFormatting>
  <conditionalFormatting sqref="Z11">
    <cfRule type="cellIs" dxfId="2932" priority="6056" operator="equal">
      <formula>"NÃO"</formula>
    </cfRule>
    <cfRule type="cellIs" dxfId="2931" priority="6057" operator="equal">
      <formula>"SIM"</formula>
    </cfRule>
  </conditionalFormatting>
  <conditionalFormatting sqref="Z11">
    <cfRule type="cellIs" dxfId="2930" priority="6055" operator="equal">
      <formula>"OPORTUNIDADE"</formula>
    </cfRule>
  </conditionalFormatting>
  <conditionalFormatting sqref="Z11">
    <cfRule type="cellIs" dxfId="2929" priority="6053" operator="equal">
      <formula>"NÃO"</formula>
    </cfRule>
    <cfRule type="cellIs" dxfId="2928" priority="6054" operator="equal">
      <formula>"SIM"</formula>
    </cfRule>
  </conditionalFormatting>
  <conditionalFormatting sqref="Z11">
    <cfRule type="cellIs" dxfId="2927" priority="6052" operator="equal">
      <formula>"OPORTUNIDADE"</formula>
    </cfRule>
  </conditionalFormatting>
  <conditionalFormatting sqref="Z11">
    <cfRule type="cellIs" dxfId="2926" priority="6050" operator="equal">
      <formula>"NÃO"</formula>
    </cfRule>
    <cfRule type="cellIs" dxfId="2925" priority="6051" operator="equal">
      <formula>"SIM"</formula>
    </cfRule>
  </conditionalFormatting>
  <conditionalFormatting sqref="Z11">
    <cfRule type="cellIs" dxfId="2924" priority="6049" operator="equal">
      <formula>"OPORTUNIDADE"</formula>
    </cfRule>
  </conditionalFormatting>
  <conditionalFormatting sqref="Z11">
    <cfRule type="cellIs" dxfId="2923" priority="6047" operator="equal">
      <formula>"NÃO"</formula>
    </cfRule>
    <cfRule type="cellIs" dxfId="2922" priority="6048" operator="equal">
      <formula>"SIM"</formula>
    </cfRule>
  </conditionalFormatting>
  <conditionalFormatting sqref="Z11">
    <cfRule type="cellIs" dxfId="2921" priority="6046" operator="equal">
      <formula>"OPORTUNIDADE"</formula>
    </cfRule>
  </conditionalFormatting>
  <conditionalFormatting sqref="Z11">
    <cfRule type="cellIs" dxfId="2920" priority="6044" operator="equal">
      <formula>"NÃO"</formula>
    </cfRule>
    <cfRule type="cellIs" dxfId="2919" priority="6045" operator="equal">
      <formula>"SIM"</formula>
    </cfRule>
  </conditionalFormatting>
  <conditionalFormatting sqref="Z11">
    <cfRule type="cellIs" dxfId="2918" priority="6043" operator="equal">
      <formula>"OPORTUNIDADE"</formula>
    </cfRule>
  </conditionalFormatting>
  <conditionalFormatting sqref="Z11">
    <cfRule type="cellIs" dxfId="2917" priority="6041" operator="equal">
      <formula>"NÃO"</formula>
    </cfRule>
    <cfRule type="cellIs" dxfId="2916" priority="6042" operator="equal">
      <formula>"SIM"</formula>
    </cfRule>
  </conditionalFormatting>
  <conditionalFormatting sqref="Z11">
    <cfRule type="cellIs" dxfId="2915" priority="6040" operator="equal">
      <formula>"OPORTUNIDADE"</formula>
    </cfRule>
  </conditionalFormatting>
  <conditionalFormatting sqref="Z11">
    <cfRule type="cellIs" dxfId="2914" priority="6038" operator="equal">
      <formula>"NÃO"</formula>
    </cfRule>
    <cfRule type="cellIs" dxfId="2913" priority="6039" operator="equal">
      <formula>"SIM"</formula>
    </cfRule>
  </conditionalFormatting>
  <conditionalFormatting sqref="Z11">
    <cfRule type="cellIs" dxfId="2912" priority="6037" operator="equal">
      <formula>"OPORTUNIDADE"</formula>
    </cfRule>
  </conditionalFormatting>
  <conditionalFormatting sqref="Z11">
    <cfRule type="cellIs" dxfId="2911" priority="6035" operator="equal">
      <formula>"NÃO"</formula>
    </cfRule>
    <cfRule type="cellIs" dxfId="2910" priority="6036" operator="equal">
      <formula>"SIM"</formula>
    </cfRule>
  </conditionalFormatting>
  <conditionalFormatting sqref="Z11">
    <cfRule type="cellIs" dxfId="2909" priority="6034" operator="equal">
      <formula>"OPORTUNIDADE"</formula>
    </cfRule>
  </conditionalFormatting>
  <conditionalFormatting sqref="Z11">
    <cfRule type="cellIs" dxfId="2908" priority="6032" operator="equal">
      <formula>"NÃO"</formula>
    </cfRule>
    <cfRule type="cellIs" dxfId="2907" priority="6033" operator="equal">
      <formula>"SIM"</formula>
    </cfRule>
  </conditionalFormatting>
  <conditionalFormatting sqref="Z11">
    <cfRule type="cellIs" dxfId="2906" priority="6031" operator="equal">
      <formula>"OPORTUNIDADE"</formula>
    </cfRule>
  </conditionalFormatting>
  <conditionalFormatting sqref="Z11">
    <cfRule type="cellIs" dxfId="2905" priority="6029" operator="equal">
      <formula>"NÃO"</formula>
    </cfRule>
    <cfRule type="cellIs" dxfId="2904" priority="6030" operator="equal">
      <formula>"SIM"</formula>
    </cfRule>
  </conditionalFormatting>
  <conditionalFormatting sqref="Z11">
    <cfRule type="cellIs" dxfId="2903" priority="6028" operator="equal">
      <formula>"OPORTUNIDADE"</formula>
    </cfRule>
  </conditionalFormatting>
  <conditionalFormatting sqref="Z11">
    <cfRule type="cellIs" dxfId="2902" priority="6026" operator="equal">
      <formula>"NÃO"</formula>
    </cfRule>
    <cfRule type="cellIs" dxfId="2901" priority="6027" operator="equal">
      <formula>"SIM"</formula>
    </cfRule>
  </conditionalFormatting>
  <conditionalFormatting sqref="Z21">
    <cfRule type="cellIs" dxfId="2900" priority="6019" operator="equal">
      <formula>"OPORTUNIDADE"</formula>
    </cfRule>
  </conditionalFormatting>
  <conditionalFormatting sqref="Z21">
    <cfRule type="cellIs" dxfId="2899" priority="6017" operator="equal">
      <formula>"NÃO"</formula>
    </cfRule>
    <cfRule type="cellIs" dxfId="2898" priority="6018" operator="equal">
      <formula>"SIM"</formula>
    </cfRule>
  </conditionalFormatting>
  <conditionalFormatting sqref="Z21">
    <cfRule type="cellIs" dxfId="2897" priority="6016" operator="equal">
      <formula>"OPORTUNIDADE"</formula>
    </cfRule>
  </conditionalFormatting>
  <conditionalFormatting sqref="Z21">
    <cfRule type="cellIs" dxfId="2896" priority="6014" operator="equal">
      <formula>"NÃO"</formula>
    </cfRule>
    <cfRule type="cellIs" dxfId="2895" priority="6015" operator="equal">
      <formula>"SIM"</formula>
    </cfRule>
  </conditionalFormatting>
  <conditionalFormatting sqref="Z21">
    <cfRule type="cellIs" dxfId="2894" priority="6013" operator="equal">
      <formula>"OPORTUNIDADE"</formula>
    </cfRule>
  </conditionalFormatting>
  <conditionalFormatting sqref="Z21">
    <cfRule type="cellIs" dxfId="2893" priority="6011" operator="equal">
      <formula>"NÃO"</formula>
    </cfRule>
    <cfRule type="cellIs" dxfId="2892" priority="6012" operator="equal">
      <formula>"SIM"</formula>
    </cfRule>
  </conditionalFormatting>
  <conditionalFormatting sqref="Z21">
    <cfRule type="cellIs" dxfId="2891" priority="6010" operator="equal">
      <formula>"OPORTUNIDADE"</formula>
    </cfRule>
  </conditionalFormatting>
  <conditionalFormatting sqref="Z21">
    <cfRule type="cellIs" dxfId="2890" priority="6008" operator="equal">
      <formula>"NÃO"</formula>
    </cfRule>
    <cfRule type="cellIs" dxfId="2889" priority="6009" operator="equal">
      <formula>"SIM"</formula>
    </cfRule>
  </conditionalFormatting>
  <conditionalFormatting sqref="Z21">
    <cfRule type="cellIs" dxfId="2888" priority="6007" operator="equal">
      <formula>"OPORTUNIDADE"</formula>
    </cfRule>
  </conditionalFormatting>
  <conditionalFormatting sqref="Z21">
    <cfRule type="cellIs" dxfId="2887" priority="6005" operator="equal">
      <formula>"NÃO"</formula>
    </cfRule>
    <cfRule type="cellIs" dxfId="2886" priority="6006" operator="equal">
      <formula>"SIM"</formula>
    </cfRule>
  </conditionalFormatting>
  <conditionalFormatting sqref="Z21">
    <cfRule type="cellIs" dxfId="2885" priority="6004" operator="equal">
      <formula>"OPORTUNIDADE"</formula>
    </cfRule>
  </conditionalFormatting>
  <conditionalFormatting sqref="Z21">
    <cfRule type="cellIs" dxfId="2884" priority="6002" operator="equal">
      <formula>"NÃO"</formula>
    </cfRule>
    <cfRule type="cellIs" dxfId="2883" priority="6003" operator="equal">
      <formula>"SIM"</formula>
    </cfRule>
  </conditionalFormatting>
  <conditionalFormatting sqref="Z21">
    <cfRule type="cellIs" dxfId="2882" priority="6001" operator="equal">
      <formula>"OPORTUNIDADE"</formula>
    </cfRule>
  </conditionalFormatting>
  <conditionalFormatting sqref="Z21">
    <cfRule type="cellIs" dxfId="2881" priority="5999" operator="equal">
      <formula>"NÃO"</formula>
    </cfRule>
    <cfRule type="cellIs" dxfId="2880" priority="6000" operator="equal">
      <formula>"SIM"</formula>
    </cfRule>
  </conditionalFormatting>
  <conditionalFormatting sqref="Z21">
    <cfRule type="cellIs" dxfId="2879" priority="5998" operator="equal">
      <formula>"OPORTUNIDADE"</formula>
    </cfRule>
  </conditionalFormatting>
  <conditionalFormatting sqref="Z21">
    <cfRule type="cellIs" dxfId="2878" priority="5996" operator="equal">
      <formula>"NÃO"</formula>
    </cfRule>
    <cfRule type="cellIs" dxfId="2877" priority="5997" operator="equal">
      <formula>"SIM"</formula>
    </cfRule>
  </conditionalFormatting>
  <conditionalFormatting sqref="Z21">
    <cfRule type="cellIs" dxfId="2876" priority="5995" operator="equal">
      <formula>"OPORTUNIDADE"</formula>
    </cfRule>
  </conditionalFormatting>
  <conditionalFormatting sqref="Z21">
    <cfRule type="cellIs" dxfId="2875" priority="5993" operator="equal">
      <formula>"NÃO"</formula>
    </cfRule>
    <cfRule type="cellIs" dxfId="2874" priority="5994" operator="equal">
      <formula>"SIM"</formula>
    </cfRule>
  </conditionalFormatting>
  <conditionalFormatting sqref="Z21">
    <cfRule type="cellIs" dxfId="2873" priority="5992" operator="equal">
      <formula>"OPORTUNIDADE"</formula>
    </cfRule>
  </conditionalFormatting>
  <conditionalFormatting sqref="Z21">
    <cfRule type="cellIs" dxfId="2872" priority="5990" operator="equal">
      <formula>"NÃO"</formula>
    </cfRule>
    <cfRule type="cellIs" dxfId="2871" priority="5991" operator="equal">
      <formula>"SIM"</formula>
    </cfRule>
  </conditionalFormatting>
  <conditionalFormatting sqref="Z21">
    <cfRule type="cellIs" dxfId="2870" priority="5989" operator="equal">
      <formula>"OPORTUNIDADE"</formula>
    </cfRule>
  </conditionalFormatting>
  <conditionalFormatting sqref="Z21">
    <cfRule type="cellIs" dxfId="2869" priority="5987" operator="equal">
      <formula>"NÃO"</formula>
    </cfRule>
    <cfRule type="cellIs" dxfId="2868" priority="5988" operator="equal">
      <formula>"SIM"</formula>
    </cfRule>
  </conditionalFormatting>
  <conditionalFormatting sqref="Z21">
    <cfRule type="cellIs" dxfId="2867" priority="5986" operator="equal">
      <formula>"OPORTUNIDADE"</formula>
    </cfRule>
  </conditionalFormatting>
  <conditionalFormatting sqref="Z21">
    <cfRule type="cellIs" dxfId="2866" priority="5984" operator="equal">
      <formula>"NÃO"</formula>
    </cfRule>
    <cfRule type="cellIs" dxfId="2865" priority="5985" operator="equal">
      <formula>"SIM"</formula>
    </cfRule>
  </conditionalFormatting>
  <conditionalFormatting sqref="Y21">
    <cfRule type="cellIs" dxfId="2864" priority="5983" operator="equal">
      <formula>"OPORTUNIDADE"</formula>
    </cfRule>
  </conditionalFormatting>
  <conditionalFormatting sqref="Y21">
    <cfRule type="cellIs" dxfId="2863" priority="5981" operator="equal">
      <formula>"NÃO"</formula>
    </cfRule>
    <cfRule type="cellIs" dxfId="2862" priority="5982" operator="equal">
      <formula>"SIM"</formula>
    </cfRule>
  </conditionalFormatting>
  <conditionalFormatting sqref="Z30:Z31">
    <cfRule type="cellIs" dxfId="2861" priority="5980" operator="equal">
      <formula>"OPORTUNIDADE"</formula>
    </cfRule>
  </conditionalFormatting>
  <conditionalFormatting sqref="Z30:Z31">
    <cfRule type="cellIs" dxfId="2860" priority="5978" operator="equal">
      <formula>"NÃO"</formula>
    </cfRule>
    <cfRule type="cellIs" dxfId="2859" priority="5979" operator="equal">
      <formula>"SIM"</formula>
    </cfRule>
  </conditionalFormatting>
  <conditionalFormatting sqref="Z30:Z31">
    <cfRule type="cellIs" dxfId="2858" priority="5977" operator="equal">
      <formula>"OPORTUNIDADE"</formula>
    </cfRule>
  </conditionalFormatting>
  <conditionalFormatting sqref="Z30:Z31">
    <cfRule type="cellIs" dxfId="2857" priority="5975" operator="equal">
      <formula>"NÃO"</formula>
    </cfRule>
    <cfRule type="cellIs" dxfId="2856" priority="5976" operator="equal">
      <formula>"SIM"</formula>
    </cfRule>
  </conditionalFormatting>
  <conditionalFormatting sqref="Z30:Z31">
    <cfRule type="cellIs" dxfId="2855" priority="5974" operator="equal">
      <formula>"OPORTUNIDADE"</formula>
    </cfRule>
  </conditionalFormatting>
  <conditionalFormatting sqref="Z30:Z31">
    <cfRule type="cellIs" dxfId="2854" priority="5972" operator="equal">
      <formula>"NÃO"</formula>
    </cfRule>
    <cfRule type="cellIs" dxfId="2853" priority="5973" operator="equal">
      <formula>"SIM"</formula>
    </cfRule>
  </conditionalFormatting>
  <conditionalFormatting sqref="Z30:Z31">
    <cfRule type="cellIs" dxfId="2852" priority="5971" operator="equal">
      <formula>"OPORTUNIDADE"</formula>
    </cfRule>
  </conditionalFormatting>
  <conditionalFormatting sqref="Z30:Z31">
    <cfRule type="cellIs" dxfId="2851" priority="5969" operator="equal">
      <formula>"NÃO"</formula>
    </cfRule>
    <cfRule type="cellIs" dxfId="2850" priority="5970" operator="equal">
      <formula>"SIM"</formula>
    </cfRule>
  </conditionalFormatting>
  <conditionalFormatting sqref="Z30:Z31">
    <cfRule type="cellIs" dxfId="2849" priority="5968" operator="equal">
      <formula>"OPORTUNIDADE"</formula>
    </cfRule>
  </conditionalFormatting>
  <conditionalFormatting sqref="Z30:Z31">
    <cfRule type="cellIs" dxfId="2848" priority="5966" operator="equal">
      <formula>"NÃO"</formula>
    </cfRule>
    <cfRule type="cellIs" dxfId="2847" priority="5967" operator="equal">
      <formula>"SIM"</formula>
    </cfRule>
  </conditionalFormatting>
  <conditionalFormatting sqref="Z30:Z31">
    <cfRule type="cellIs" dxfId="2846" priority="5965" operator="equal">
      <formula>"OPORTUNIDADE"</formula>
    </cfRule>
  </conditionalFormatting>
  <conditionalFormatting sqref="Z30:Z31">
    <cfRule type="cellIs" dxfId="2845" priority="5963" operator="equal">
      <formula>"NÃO"</formula>
    </cfRule>
    <cfRule type="cellIs" dxfId="2844" priority="5964" operator="equal">
      <formula>"SIM"</formula>
    </cfRule>
  </conditionalFormatting>
  <conditionalFormatting sqref="Z30:Z31">
    <cfRule type="cellIs" dxfId="2843" priority="5962" operator="equal">
      <formula>"OPORTUNIDADE"</formula>
    </cfRule>
  </conditionalFormatting>
  <conditionalFormatting sqref="Z30:Z31">
    <cfRule type="cellIs" dxfId="2842" priority="5960" operator="equal">
      <formula>"NÃO"</formula>
    </cfRule>
    <cfRule type="cellIs" dxfId="2841" priority="5961" operator="equal">
      <formula>"SIM"</formula>
    </cfRule>
  </conditionalFormatting>
  <conditionalFormatting sqref="Z30:Z31">
    <cfRule type="cellIs" dxfId="2840" priority="5959" operator="equal">
      <formula>"OPORTUNIDADE"</formula>
    </cfRule>
  </conditionalFormatting>
  <conditionalFormatting sqref="Z30:Z31">
    <cfRule type="cellIs" dxfId="2839" priority="5957" operator="equal">
      <formula>"NÃO"</formula>
    </cfRule>
    <cfRule type="cellIs" dxfId="2838" priority="5958" operator="equal">
      <formula>"SIM"</formula>
    </cfRule>
  </conditionalFormatting>
  <conditionalFormatting sqref="Z30:Z31">
    <cfRule type="cellIs" dxfId="2837" priority="5956" operator="equal">
      <formula>"OPORTUNIDADE"</formula>
    </cfRule>
  </conditionalFormatting>
  <conditionalFormatting sqref="Z30:Z31">
    <cfRule type="cellIs" dxfId="2836" priority="5954" operator="equal">
      <formula>"NÃO"</formula>
    </cfRule>
    <cfRule type="cellIs" dxfId="2835" priority="5955" operator="equal">
      <formula>"SIM"</formula>
    </cfRule>
  </conditionalFormatting>
  <conditionalFormatting sqref="Z30:Z31">
    <cfRule type="cellIs" dxfId="2834" priority="5953" operator="equal">
      <formula>"OPORTUNIDADE"</formula>
    </cfRule>
  </conditionalFormatting>
  <conditionalFormatting sqref="Z30:Z31">
    <cfRule type="cellIs" dxfId="2833" priority="5951" operator="equal">
      <formula>"NÃO"</formula>
    </cfRule>
    <cfRule type="cellIs" dxfId="2832" priority="5952" operator="equal">
      <formula>"SIM"</formula>
    </cfRule>
  </conditionalFormatting>
  <conditionalFormatting sqref="Z30:Z31">
    <cfRule type="cellIs" dxfId="2831" priority="5950" operator="equal">
      <formula>"OPORTUNIDADE"</formula>
    </cfRule>
  </conditionalFormatting>
  <conditionalFormatting sqref="Z30:Z31">
    <cfRule type="cellIs" dxfId="2830" priority="5948" operator="equal">
      <formula>"NÃO"</formula>
    </cfRule>
    <cfRule type="cellIs" dxfId="2829" priority="5949" operator="equal">
      <formula>"SIM"</formula>
    </cfRule>
  </conditionalFormatting>
  <conditionalFormatting sqref="Z30:Z31">
    <cfRule type="cellIs" dxfId="2828" priority="5947" operator="equal">
      <formula>"OPORTUNIDADE"</formula>
    </cfRule>
  </conditionalFormatting>
  <conditionalFormatting sqref="Z30:Z31">
    <cfRule type="cellIs" dxfId="2827" priority="5945" operator="equal">
      <formula>"NÃO"</formula>
    </cfRule>
    <cfRule type="cellIs" dxfId="2826" priority="5946" operator="equal">
      <formula>"SIM"</formula>
    </cfRule>
  </conditionalFormatting>
  <conditionalFormatting sqref="Y35:Z35">
    <cfRule type="cellIs" dxfId="2825" priority="5941" operator="equal">
      <formula>"OPORTUNIDADE"</formula>
    </cfRule>
  </conditionalFormatting>
  <conditionalFormatting sqref="Y35:Z35">
    <cfRule type="cellIs" dxfId="2824" priority="5939" operator="equal">
      <formula>"NÃO"</formula>
    </cfRule>
    <cfRule type="cellIs" dxfId="2823" priority="5940" operator="equal">
      <formula>"SIM"</formula>
    </cfRule>
  </conditionalFormatting>
  <conditionalFormatting sqref="Z32:Z33">
    <cfRule type="cellIs" dxfId="2822" priority="5935" operator="equal">
      <formula>"OPORTUNIDADE"</formula>
    </cfRule>
  </conditionalFormatting>
  <conditionalFormatting sqref="Z32:Z33">
    <cfRule type="cellIs" dxfId="2821" priority="5933" operator="equal">
      <formula>"NÃO"</formula>
    </cfRule>
    <cfRule type="cellIs" dxfId="2820" priority="5934" operator="equal">
      <formula>"SIM"</formula>
    </cfRule>
  </conditionalFormatting>
  <conditionalFormatting sqref="Z29:Z30">
    <cfRule type="cellIs" dxfId="2819" priority="5932" operator="equal">
      <formula>"OPORTUNIDADE"</formula>
    </cfRule>
  </conditionalFormatting>
  <conditionalFormatting sqref="Z29:Z30">
    <cfRule type="cellIs" dxfId="2818" priority="5930" operator="equal">
      <formula>"NÃO"</formula>
    </cfRule>
    <cfRule type="cellIs" dxfId="2817" priority="5931" operator="equal">
      <formula>"SIM"</formula>
    </cfRule>
  </conditionalFormatting>
  <conditionalFormatting sqref="Z29:Z30">
    <cfRule type="cellIs" dxfId="2816" priority="5929" operator="equal">
      <formula>"OPORTUNIDADE"</formula>
    </cfRule>
  </conditionalFormatting>
  <conditionalFormatting sqref="Z29:Z30">
    <cfRule type="cellIs" dxfId="2815" priority="5927" operator="equal">
      <formula>"NÃO"</formula>
    </cfRule>
    <cfRule type="cellIs" dxfId="2814" priority="5928" operator="equal">
      <formula>"SIM"</formula>
    </cfRule>
  </conditionalFormatting>
  <conditionalFormatting sqref="Z29:Z30">
    <cfRule type="cellIs" dxfId="2813" priority="5926" operator="equal">
      <formula>"OPORTUNIDADE"</formula>
    </cfRule>
  </conditionalFormatting>
  <conditionalFormatting sqref="Z29:Z30">
    <cfRule type="cellIs" dxfId="2812" priority="5924" operator="equal">
      <formula>"NÃO"</formula>
    </cfRule>
    <cfRule type="cellIs" dxfId="2811" priority="5925" operator="equal">
      <formula>"SIM"</formula>
    </cfRule>
  </conditionalFormatting>
  <conditionalFormatting sqref="Z29:Z30">
    <cfRule type="cellIs" dxfId="2810" priority="5923" operator="equal">
      <formula>"OPORTUNIDADE"</formula>
    </cfRule>
  </conditionalFormatting>
  <conditionalFormatting sqref="Z29:Z30">
    <cfRule type="cellIs" dxfId="2809" priority="5921" operator="equal">
      <formula>"NÃO"</formula>
    </cfRule>
    <cfRule type="cellIs" dxfId="2808" priority="5922" operator="equal">
      <formula>"SIM"</formula>
    </cfRule>
  </conditionalFormatting>
  <conditionalFormatting sqref="Z29:Z30">
    <cfRule type="cellIs" dxfId="2807" priority="5920" operator="equal">
      <formula>"OPORTUNIDADE"</formula>
    </cfRule>
  </conditionalFormatting>
  <conditionalFormatting sqref="Z29:Z30">
    <cfRule type="cellIs" dxfId="2806" priority="5918" operator="equal">
      <formula>"NÃO"</formula>
    </cfRule>
    <cfRule type="cellIs" dxfId="2805" priority="5919" operator="equal">
      <formula>"SIM"</formula>
    </cfRule>
  </conditionalFormatting>
  <conditionalFormatting sqref="Z29:Z30">
    <cfRule type="cellIs" dxfId="2804" priority="5917" operator="equal">
      <formula>"OPORTUNIDADE"</formula>
    </cfRule>
  </conditionalFormatting>
  <conditionalFormatting sqref="Z29:Z30">
    <cfRule type="cellIs" dxfId="2803" priority="5915" operator="equal">
      <formula>"NÃO"</formula>
    </cfRule>
    <cfRule type="cellIs" dxfId="2802" priority="5916" operator="equal">
      <formula>"SIM"</formula>
    </cfRule>
  </conditionalFormatting>
  <conditionalFormatting sqref="Z29:Z30">
    <cfRule type="cellIs" dxfId="2801" priority="5914" operator="equal">
      <formula>"OPORTUNIDADE"</formula>
    </cfRule>
  </conditionalFormatting>
  <conditionalFormatting sqref="Z29:Z30">
    <cfRule type="cellIs" dxfId="2800" priority="5912" operator="equal">
      <formula>"NÃO"</formula>
    </cfRule>
    <cfRule type="cellIs" dxfId="2799" priority="5913" operator="equal">
      <formula>"SIM"</formula>
    </cfRule>
  </conditionalFormatting>
  <conditionalFormatting sqref="Z29:Z30">
    <cfRule type="cellIs" dxfId="2798" priority="5911" operator="equal">
      <formula>"OPORTUNIDADE"</formula>
    </cfRule>
  </conditionalFormatting>
  <conditionalFormatting sqref="Z29:Z30">
    <cfRule type="cellIs" dxfId="2797" priority="5909" operator="equal">
      <formula>"NÃO"</formula>
    </cfRule>
    <cfRule type="cellIs" dxfId="2796" priority="5910" operator="equal">
      <formula>"SIM"</formula>
    </cfRule>
  </conditionalFormatting>
  <conditionalFormatting sqref="Z29:Z30">
    <cfRule type="cellIs" dxfId="2795" priority="5908" operator="equal">
      <formula>"OPORTUNIDADE"</formula>
    </cfRule>
  </conditionalFormatting>
  <conditionalFormatting sqref="Z29:Z30">
    <cfRule type="cellIs" dxfId="2794" priority="5906" operator="equal">
      <formula>"NÃO"</formula>
    </cfRule>
    <cfRule type="cellIs" dxfId="2793" priority="5907" operator="equal">
      <formula>"SIM"</formula>
    </cfRule>
  </conditionalFormatting>
  <conditionalFormatting sqref="Z29:Z30">
    <cfRule type="cellIs" dxfId="2792" priority="5905" operator="equal">
      <formula>"OPORTUNIDADE"</formula>
    </cfRule>
  </conditionalFormatting>
  <conditionalFormatting sqref="Z29:Z30">
    <cfRule type="cellIs" dxfId="2791" priority="5903" operator="equal">
      <formula>"NÃO"</formula>
    </cfRule>
    <cfRule type="cellIs" dxfId="2790" priority="5904" operator="equal">
      <formula>"SIM"</formula>
    </cfRule>
  </conditionalFormatting>
  <conditionalFormatting sqref="Z29:Z30">
    <cfRule type="cellIs" dxfId="2789" priority="5902" operator="equal">
      <formula>"OPORTUNIDADE"</formula>
    </cfRule>
  </conditionalFormatting>
  <conditionalFormatting sqref="Z29:Z30">
    <cfRule type="cellIs" dxfId="2788" priority="5900" operator="equal">
      <formula>"NÃO"</formula>
    </cfRule>
    <cfRule type="cellIs" dxfId="2787" priority="5901" operator="equal">
      <formula>"SIM"</formula>
    </cfRule>
  </conditionalFormatting>
  <conditionalFormatting sqref="Z29:Z30">
    <cfRule type="cellIs" dxfId="2786" priority="5899" operator="equal">
      <formula>"OPORTUNIDADE"</formula>
    </cfRule>
  </conditionalFormatting>
  <conditionalFormatting sqref="Z29:Z30">
    <cfRule type="cellIs" dxfId="2785" priority="5897" operator="equal">
      <formula>"NÃO"</formula>
    </cfRule>
    <cfRule type="cellIs" dxfId="2784" priority="5898" operator="equal">
      <formula>"SIM"</formula>
    </cfRule>
  </conditionalFormatting>
  <conditionalFormatting sqref="Z29:Z30">
    <cfRule type="cellIs" dxfId="2783" priority="5896" operator="equal">
      <formula>"OPORTUNIDADE"</formula>
    </cfRule>
  </conditionalFormatting>
  <conditionalFormatting sqref="Z29:Z30">
    <cfRule type="cellIs" dxfId="2782" priority="5894" operator="equal">
      <formula>"NÃO"</formula>
    </cfRule>
    <cfRule type="cellIs" dxfId="2781" priority="5895" operator="equal">
      <formula>"SIM"</formula>
    </cfRule>
  </conditionalFormatting>
  <conditionalFormatting sqref="Z29:Z30">
    <cfRule type="cellIs" dxfId="2780" priority="5893" operator="equal">
      <formula>"OPORTUNIDADE"</formula>
    </cfRule>
  </conditionalFormatting>
  <conditionalFormatting sqref="Z29:Z30">
    <cfRule type="cellIs" dxfId="2779" priority="5891" operator="equal">
      <formula>"NÃO"</formula>
    </cfRule>
    <cfRule type="cellIs" dxfId="2778" priority="5892" operator="equal">
      <formula>"SIM"</formula>
    </cfRule>
  </conditionalFormatting>
  <conditionalFormatting sqref="Z29:Z30">
    <cfRule type="cellIs" dxfId="2777" priority="5890" operator="equal">
      <formula>"OPORTUNIDADE"</formula>
    </cfRule>
  </conditionalFormatting>
  <conditionalFormatting sqref="Z29:Z30">
    <cfRule type="cellIs" dxfId="2776" priority="5888" operator="equal">
      <formula>"NÃO"</formula>
    </cfRule>
    <cfRule type="cellIs" dxfId="2775" priority="5889" operator="equal">
      <formula>"SIM"</formula>
    </cfRule>
  </conditionalFormatting>
  <conditionalFormatting sqref="Z29:Z30">
    <cfRule type="cellIs" dxfId="2774" priority="5887" operator="equal">
      <formula>"OPORTUNIDADE"</formula>
    </cfRule>
  </conditionalFormatting>
  <conditionalFormatting sqref="Z29:Z30">
    <cfRule type="cellIs" dxfId="2773" priority="5885" operator="equal">
      <formula>"NÃO"</formula>
    </cfRule>
    <cfRule type="cellIs" dxfId="2772" priority="5886" operator="equal">
      <formula>"SIM"</formula>
    </cfRule>
  </conditionalFormatting>
  <conditionalFormatting sqref="Z29:Z30">
    <cfRule type="cellIs" dxfId="2771" priority="5884" operator="equal">
      <formula>"OPORTUNIDADE"</formula>
    </cfRule>
  </conditionalFormatting>
  <conditionalFormatting sqref="Z29:Z30">
    <cfRule type="cellIs" dxfId="2770" priority="5882" operator="equal">
      <formula>"NÃO"</formula>
    </cfRule>
    <cfRule type="cellIs" dxfId="2769" priority="5883" operator="equal">
      <formula>"SIM"</formula>
    </cfRule>
  </conditionalFormatting>
  <conditionalFormatting sqref="Z29:Z30">
    <cfRule type="cellIs" dxfId="2768" priority="5881" operator="equal">
      <formula>"OPORTUNIDADE"</formula>
    </cfRule>
  </conditionalFormatting>
  <conditionalFormatting sqref="Z29:Z30">
    <cfRule type="cellIs" dxfId="2767" priority="5879" operator="equal">
      <formula>"NÃO"</formula>
    </cfRule>
    <cfRule type="cellIs" dxfId="2766" priority="5880" operator="equal">
      <formula>"SIM"</formula>
    </cfRule>
  </conditionalFormatting>
  <conditionalFormatting sqref="Z29:Z30">
    <cfRule type="cellIs" dxfId="2765" priority="5878" operator="equal">
      <formula>"OPORTUNIDADE"</formula>
    </cfRule>
  </conditionalFormatting>
  <conditionalFormatting sqref="Z29:Z30">
    <cfRule type="cellIs" dxfId="2764" priority="5876" operator="equal">
      <formula>"NÃO"</formula>
    </cfRule>
    <cfRule type="cellIs" dxfId="2763" priority="5877" operator="equal">
      <formula>"SIM"</formula>
    </cfRule>
  </conditionalFormatting>
  <conditionalFormatting sqref="Z10">
    <cfRule type="cellIs" dxfId="2762" priority="5872" operator="equal">
      <formula>"OPORTUNIDADE"</formula>
    </cfRule>
  </conditionalFormatting>
  <conditionalFormatting sqref="Z10">
    <cfRule type="cellIs" dxfId="2761" priority="5870" operator="equal">
      <formula>"NÃO"</formula>
    </cfRule>
    <cfRule type="cellIs" dxfId="2760" priority="5871" operator="equal">
      <formula>"SIM"</formula>
    </cfRule>
  </conditionalFormatting>
  <conditionalFormatting sqref="Z10">
    <cfRule type="cellIs" dxfId="2759" priority="5869" operator="equal">
      <formula>"OPORTUNIDADE"</formula>
    </cfRule>
  </conditionalFormatting>
  <conditionalFormatting sqref="Z10">
    <cfRule type="cellIs" dxfId="2758" priority="5867" operator="equal">
      <formula>"NÃO"</formula>
    </cfRule>
    <cfRule type="cellIs" dxfId="2757" priority="5868" operator="equal">
      <formula>"SIM"</formula>
    </cfRule>
  </conditionalFormatting>
  <conditionalFormatting sqref="Z10">
    <cfRule type="cellIs" dxfId="2756" priority="5866" operator="equal">
      <formula>"OPORTUNIDADE"</formula>
    </cfRule>
  </conditionalFormatting>
  <conditionalFormatting sqref="Z10">
    <cfRule type="cellIs" dxfId="2755" priority="5864" operator="equal">
      <formula>"NÃO"</formula>
    </cfRule>
    <cfRule type="cellIs" dxfId="2754" priority="5865" operator="equal">
      <formula>"SIM"</formula>
    </cfRule>
  </conditionalFormatting>
  <conditionalFormatting sqref="Z10">
    <cfRule type="cellIs" dxfId="2753" priority="5863" operator="equal">
      <formula>"OPORTUNIDADE"</formula>
    </cfRule>
  </conditionalFormatting>
  <conditionalFormatting sqref="Z10">
    <cfRule type="cellIs" dxfId="2752" priority="5861" operator="equal">
      <formula>"NÃO"</formula>
    </cfRule>
    <cfRule type="cellIs" dxfId="2751" priority="5862" operator="equal">
      <formula>"SIM"</formula>
    </cfRule>
  </conditionalFormatting>
  <conditionalFormatting sqref="Z10">
    <cfRule type="cellIs" dxfId="2750" priority="5755" operator="equal">
      <formula>"OPORTUNIDADE"</formula>
    </cfRule>
  </conditionalFormatting>
  <conditionalFormatting sqref="Z10">
    <cfRule type="cellIs" dxfId="2749" priority="5753" operator="equal">
      <formula>"NÃO"</formula>
    </cfRule>
    <cfRule type="cellIs" dxfId="2748" priority="5754" operator="equal">
      <formula>"SIM"</formula>
    </cfRule>
  </conditionalFormatting>
  <conditionalFormatting sqref="Z10">
    <cfRule type="cellIs" dxfId="2747" priority="5602" operator="equal">
      <formula>"OPORTUNIDADE"</formula>
    </cfRule>
  </conditionalFormatting>
  <conditionalFormatting sqref="Z10">
    <cfRule type="cellIs" dxfId="2746" priority="5600" operator="equal">
      <formula>"NÃO"</formula>
    </cfRule>
    <cfRule type="cellIs" dxfId="2745" priority="5601" operator="equal">
      <formula>"SIM"</formula>
    </cfRule>
  </conditionalFormatting>
  <conditionalFormatting sqref="Z10">
    <cfRule type="cellIs" dxfId="2744" priority="5539" operator="equal">
      <formula>"OPORTUNIDADE"</formula>
    </cfRule>
  </conditionalFormatting>
  <conditionalFormatting sqref="Z10">
    <cfRule type="cellIs" dxfId="2743" priority="5537" operator="equal">
      <formula>"NÃO"</formula>
    </cfRule>
    <cfRule type="cellIs" dxfId="2742" priority="5538" operator="equal">
      <formula>"SIM"</formula>
    </cfRule>
  </conditionalFormatting>
  <conditionalFormatting sqref="Z10">
    <cfRule type="cellIs" dxfId="2741" priority="5536" operator="equal">
      <formula>"OPORTUNIDADE"</formula>
    </cfRule>
  </conditionalFormatting>
  <conditionalFormatting sqref="Z10">
    <cfRule type="cellIs" dxfId="2740" priority="5534" operator="equal">
      <formula>"NÃO"</formula>
    </cfRule>
    <cfRule type="cellIs" dxfId="2739" priority="5535" operator="equal">
      <formula>"SIM"</formula>
    </cfRule>
  </conditionalFormatting>
  <conditionalFormatting sqref="Z10">
    <cfRule type="cellIs" dxfId="2738" priority="5527" operator="equal">
      <formula>"OPORTUNIDADE"</formula>
    </cfRule>
  </conditionalFormatting>
  <conditionalFormatting sqref="Z10">
    <cfRule type="cellIs" dxfId="2737" priority="5525" operator="equal">
      <formula>"NÃO"</formula>
    </cfRule>
    <cfRule type="cellIs" dxfId="2736" priority="5526" operator="equal">
      <formula>"SIM"</formula>
    </cfRule>
  </conditionalFormatting>
  <conditionalFormatting sqref="Z10">
    <cfRule type="cellIs" dxfId="2735" priority="5524" operator="equal">
      <formula>"OPORTUNIDADE"</formula>
    </cfRule>
  </conditionalFormatting>
  <conditionalFormatting sqref="Z10">
    <cfRule type="cellIs" dxfId="2734" priority="5522" operator="equal">
      <formula>"NÃO"</formula>
    </cfRule>
    <cfRule type="cellIs" dxfId="2733" priority="5523" operator="equal">
      <formula>"SIM"</formula>
    </cfRule>
  </conditionalFormatting>
  <conditionalFormatting sqref="Z10">
    <cfRule type="cellIs" dxfId="2732" priority="5521" operator="equal">
      <formula>"OPORTUNIDADE"</formula>
    </cfRule>
  </conditionalFormatting>
  <conditionalFormatting sqref="Z10">
    <cfRule type="cellIs" dxfId="2731" priority="5519" operator="equal">
      <formula>"NÃO"</formula>
    </cfRule>
    <cfRule type="cellIs" dxfId="2730" priority="5520" operator="equal">
      <formula>"SIM"</formula>
    </cfRule>
  </conditionalFormatting>
  <conditionalFormatting sqref="Z10">
    <cfRule type="cellIs" dxfId="2729" priority="5518" operator="equal">
      <formula>"OPORTUNIDADE"</formula>
    </cfRule>
  </conditionalFormatting>
  <conditionalFormatting sqref="Z10">
    <cfRule type="cellIs" dxfId="2728" priority="5516" operator="equal">
      <formula>"NÃO"</formula>
    </cfRule>
    <cfRule type="cellIs" dxfId="2727" priority="5517" operator="equal">
      <formula>"SIM"</formula>
    </cfRule>
  </conditionalFormatting>
  <conditionalFormatting sqref="Z10">
    <cfRule type="cellIs" dxfId="2726" priority="5380" operator="equal">
      <formula>"OPORTUNIDADE"</formula>
    </cfRule>
  </conditionalFormatting>
  <conditionalFormatting sqref="Z10">
    <cfRule type="cellIs" dxfId="2725" priority="5378" operator="equal">
      <formula>"NÃO"</formula>
    </cfRule>
    <cfRule type="cellIs" dxfId="2724" priority="5379" operator="equal">
      <formula>"SIM"</formula>
    </cfRule>
  </conditionalFormatting>
  <conditionalFormatting sqref="Z10">
    <cfRule type="cellIs" dxfId="2723" priority="5227" operator="equal">
      <formula>"OPORTUNIDADE"</formula>
    </cfRule>
  </conditionalFormatting>
  <conditionalFormatting sqref="Z10">
    <cfRule type="cellIs" dxfId="2722" priority="5225" operator="equal">
      <formula>"NÃO"</formula>
    </cfRule>
    <cfRule type="cellIs" dxfId="2721" priority="5226" operator="equal">
      <formula>"SIM"</formula>
    </cfRule>
  </conditionalFormatting>
  <conditionalFormatting sqref="Z10">
    <cfRule type="cellIs" dxfId="2720" priority="5164" operator="equal">
      <formula>"OPORTUNIDADE"</formula>
    </cfRule>
  </conditionalFormatting>
  <conditionalFormatting sqref="Z10">
    <cfRule type="cellIs" dxfId="2719" priority="5162" operator="equal">
      <formula>"NÃO"</formula>
    </cfRule>
    <cfRule type="cellIs" dxfId="2718" priority="5163" operator="equal">
      <formula>"SIM"</formula>
    </cfRule>
  </conditionalFormatting>
  <conditionalFormatting sqref="Z10">
    <cfRule type="cellIs" dxfId="2717" priority="5161" operator="equal">
      <formula>"OPORTUNIDADE"</formula>
    </cfRule>
  </conditionalFormatting>
  <conditionalFormatting sqref="Z10">
    <cfRule type="cellIs" dxfId="2716" priority="5159" operator="equal">
      <formula>"NÃO"</formula>
    </cfRule>
    <cfRule type="cellIs" dxfId="2715" priority="5160" operator="equal">
      <formula>"SIM"</formula>
    </cfRule>
  </conditionalFormatting>
  <conditionalFormatting sqref="Z10">
    <cfRule type="cellIs" dxfId="2714" priority="5152" operator="equal">
      <formula>"OPORTUNIDADE"</formula>
    </cfRule>
  </conditionalFormatting>
  <conditionalFormatting sqref="Z10">
    <cfRule type="cellIs" dxfId="2713" priority="5150" operator="equal">
      <formula>"NÃO"</formula>
    </cfRule>
    <cfRule type="cellIs" dxfId="2712" priority="5151" operator="equal">
      <formula>"SIM"</formula>
    </cfRule>
  </conditionalFormatting>
  <conditionalFormatting sqref="Z10">
    <cfRule type="cellIs" dxfId="2711" priority="5149" operator="equal">
      <formula>"OPORTUNIDADE"</formula>
    </cfRule>
  </conditionalFormatting>
  <conditionalFormatting sqref="Z10">
    <cfRule type="cellIs" dxfId="2710" priority="5147" operator="equal">
      <formula>"NÃO"</formula>
    </cfRule>
    <cfRule type="cellIs" dxfId="2709" priority="5148" operator="equal">
      <formula>"SIM"</formula>
    </cfRule>
  </conditionalFormatting>
  <conditionalFormatting sqref="Z10">
    <cfRule type="cellIs" dxfId="2708" priority="5146" operator="equal">
      <formula>"OPORTUNIDADE"</formula>
    </cfRule>
  </conditionalFormatting>
  <conditionalFormatting sqref="Z10">
    <cfRule type="cellIs" dxfId="2707" priority="5144" operator="equal">
      <formula>"NÃO"</formula>
    </cfRule>
    <cfRule type="cellIs" dxfId="2706" priority="5145" operator="equal">
      <formula>"SIM"</formula>
    </cfRule>
  </conditionalFormatting>
  <conditionalFormatting sqref="Z10">
    <cfRule type="cellIs" dxfId="2705" priority="5143" operator="equal">
      <formula>"OPORTUNIDADE"</formula>
    </cfRule>
  </conditionalFormatting>
  <conditionalFormatting sqref="Z10">
    <cfRule type="cellIs" dxfId="2704" priority="5141" operator="equal">
      <formula>"NÃO"</formula>
    </cfRule>
    <cfRule type="cellIs" dxfId="2703" priority="5142" operator="equal">
      <formula>"SIM"</formula>
    </cfRule>
  </conditionalFormatting>
  <conditionalFormatting sqref="Z28:Z29">
    <cfRule type="cellIs" dxfId="2702" priority="5104" operator="equal">
      <formula>"OPORTUNIDADE"</formula>
    </cfRule>
  </conditionalFormatting>
  <conditionalFormatting sqref="Z28:Z29">
    <cfRule type="cellIs" dxfId="2701" priority="5102" operator="equal">
      <formula>"NÃO"</formula>
    </cfRule>
    <cfRule type="cellIs" dxfId="2700" priority="5103" operator="equal">
      <formula>"SIM"</formula>
    </cfRule>
  </conditionalFormatting>
  <conditionalFormatting sqref="Z28:Z29">
    <cfRule type="cellIs" dxfId="2699" priority="5101" operator="equal">
      <formula>"OPORTUNIDADE"</formula>
    </cfRule>
  </conditionalFormatting>
  <conditionalFormatting sqref="Z28:Z29">
    <cfRule type="cellIs" dxfId="2698" priority="5099" operator="equal">
      <formula>"NÃO"</formula>
    </cfRule>
    <cfRule type="cellIs" dxfId="2697" priority="5100" operator="equal">
      <formula>"SIM"</formula>
    </cfRule>
  </conditionalFormatting>
  <conditionalFormatting sqref="Z33:Z34">
    <cfRule type="cellIs" dxfId="2696" priority="5092" operator="equal">
      <formula>"OPORTUNIDADE"</formula>
    </cfRule>
  </conditionalFormatting>
  <conditionalFormatting sqref="Z33:Z34">
    <cfRule type="cellIs" dxfId="2695" priority="5090" operator="equal">
      <formula>"NÃO"</formula>
    </cfRule>
    <cfRule type="cellIs" dxfId="2694" priority="5091" operator="equal">
      <formula>"SIM"</formula>
    </cfRule>
  </conditionalFormatting>
  <conditionalFormatting sqref="Z15">
    <cfRule type="cellIs" dxfId="2693" priority="5089" operator="equal">
      <formula>"OPORTUNIDADE"</formula>
    </cfRule>
  </conditionalFormatting>
  <conditionalFormatting sqref="Z15">
    <cfRule type="cellIs" dxfId="2692" priority="5087" operator="equal">
      <formula>"NÃO"</formula>
    </cfRule>
    <cfRule type="cellIs" dxfId="2691" priority="5088" operator="equal">
      <formula>"SIM"</formula>
    </cfRule>
  </conditionalFormatting>
  <conditionalFormatting sqref="Z15">
    <cfRule type="cellIs" dxfId="2690" priority="5086" operator="equal">
      <formula>"OPORTUNIDADE"</formula>
    </cfRule>
  </conditionalFormatting>
  <conditionalFormatting sqref="Z15">
    <cfRule type="cellIs" dxfId="2689" priority="5084" operator="equal">
      <formula>"NÃO"</formula>
    </cfRule>
    <cfRule type="cellIs" dxfId="2688" priority="5085" operator="equal">
      <formula>"SIM"</formula>
    </cfRule>
  </conditionalFormatting>
  <conditionalFormatting sqref="Z15">
    <cfRule type="cellIs" dxfId="2687" priority="5083" operator="equal">
      <formula>"OPORTUNIDADE"</formula>
    </cfRule>
  </conditionalFormatting>
  <conditionalFormatting sqref="Z15">
    <cfRule type="cellIs" dxfId="2686" priority="5081" operator="equal">
      <formula>"NÃO"</formula>
    </cfRule>
    <cfRule type="cellIs" dxfId="2685" priority="5082" operator="equal">
      <formula>"SIM"</formula>
    </cfRule>
  </conditionalFormatting>
  <conditionalFormatting sqref="Z24:Z25">
    <cfRule type="cellIs" dxfId="2684" priority="5080" operator="equal">
      <formula>"OPORTUNIDADE"</formula>
    </cfRule>
  </conditionalFormatting>
  <conditionalFormatting sqref="Z24:Z25">
    <cfRule type="cellIs" dxfId="2683" priority="5078" operator="equal">
      <formula>"NÃO"</formula>
    </cfRule>
    <cfRule type="cellIs" dxfId="2682" priority="5079" operator="equal">
      <formula>"SIM"</formula>
    </cfRule>
  </conditionalFormatting>
  <conditionalFormatting sqref="Z24:Z25">
    <cfRule type="cellIs" dxfId="2681" priority="5077" operator="equal">
      <formula>"OPORTUNIDADE"</formula>
    </cfRule>
  </conditionalFormatting>
  <conditionalFormatting sqref="Z24:Z25">
    <cfRule type="cellIs" dxfId="2680" priority="5075" operator="equal">
      <formula>"NÃO"</formula>
    </cfRule>
    <cfRule type="cellIs" dxfId="2679" priority="5076" operator="equal">
      <formula>"SIM"</formula>
    </cfRule>
  </conditionalFormatting>
  <conditionalFormatting sqref="Z24:Z25">
    <cfRule type="cellIs" dxfId="2678" priority="5074" operator="equal">
      <formula>"OPORTUNIDADE"</formula>
    </cfRule>
  </conditionalFormatting>
  <conditionalFormatting sqref="Z24:Z25">
    <cfRule type="cellIs" dxfId="2677" priority="5072" operator="equal">
      <formula>"NÃO"</formula>
    </cfRule>
    <cfRule type="cellIs" dxfId="2676" priority="5073" operator="equal">
      <formula>"SIM"</formula>
    </cfRule>
  </conditionalFormatting>
  <conditionalFormatting sqref="Y24:Y25">
    <cfRule type="cellIs" dxfId="2675" priority="5071" operator="equal">
      <formula>"OPORTUNIDADE"</formula>
    </cfRule>
  </conditionalFormatting>
  <conditionalFormatting sqref="Y24:Y25">
    <cfRule type="cellIs" dxfId="2674" priority="5069" operator="equal">
      <formula>"NÃO"</formula>
    </cfRule>
    <cfRule type="cellIs" dxfId="2673" priority="5070" operator="equal">
      <formula>"SIM"</formula>
    </cfRule>
  </conditionalFormatting>
  <conditionalFormatting sqref="Y15">
    <cfRule type="cellIs" dxfId="2672" priority="5068" operator="equal">
      <formula>"OPORTUNIDADE"</formula>
    </cfRule>
  </conditionalFormatting>
  <conditionalFormatting sqref="Y15">
    <cfRule type="cellIs" dxfId="2671" priority="5066" operator="equal">
      <formula>"NÃO"</formula>
    </cfRule>
    <cfRule type="cellIs" dxfId="2670" priority="5067" operator="equal">
      <formula>"SIM"</formula>
    </cfRule>
  </conditionalFormatting>
  <conditionalFormatting sqref="Z34:Z35">
    <cfRule type="cellIs" dxfId="2669" priority="5065" operator="equal">
      <formula>"OPORTUNIDADE"</formula>
    </cfRule>
  </conditionalFormatting>
  <conditionalFormatting sqref="Z34:Z35">
    <cfRule type="cellIs" dxfId="2668" priority="5063" operator="equal">
      <formula>"NÃO"</formula>
    </cfRule>
    <cfRule type="cellIs" dxfId="2667" priority="5064" operator="equal">
      <formula>"SIM"</formula>
    </cfRule>
  </conditionalFormatting>
  <conditionalFormatting sqref="Z34:Z35">
    <cfRule type="cellIs" dxfId="2666" priority="5062" operator="equal">
      <formula>"OPORTUNIDADE"</formula>
    </cfRule>
  </conditionalFormatting>
  <conditionalFormatting sqref="Z34:Z35">
    <cfRule type="cellIs" dxfId="2665" priority="5060" operator="equal">
      <formula>"NÃO"</formula>
    </cfRule>
    <cfRule type="cellIs" dxfId="2664" priority="5061" operator="equal">
      <formula>"SIM"</formula>
    </cfRule>
  </conditionalFormatting>
  <conditionalFormatting sqref="Z34:Z35">
    <cfRule type="cellIs" dxfId="2663" priority="5059" operator="equal">
      <formula>"OPORTUNIDADE"</formula>
    </cfRule>
  </conditionalFormatting>
  <conditionalFormatting sqref="Z34:Z35">
    <cfRule type="cellIs" dxfId="2662" priority="5057" operator="equal">
      <formula>"NÃO"</formula>
    </cfRule>
    <cfRule type="cellIs" dxfId="2661" priority="5058" operator="equal">
      <formula>"SIM"</formula>
    </cfRule>
  </conditionalFormatting>
  <conditionalFormatting sqref="Y9:Z9 Z10:Z11">
    <cfRule type="cellIs" dxfId="2660" priority="4339" operator="equal">
      <formula>"OPORTUNIDADE"</formula>
    </cfRule>
  </conditionalFormatting>
  <conditionalFormatting sqref="Y9:Z9 Z10:Z11">
    <cfRule type="cellIs" dxfId="2659" priority="4337" operator="equal">
      <formula>"NÃO"</formula>
    </cfRule>
    <cfRule type="cellIs" dxfId="2658" priority="4338" operator="equal">
      <formula>"SIM"</formula>
    </cfRule>
  </conditionalFormatting>
  <conditionalFormatting sqref="Z8">
    <cfRule type="cellIs" dxfId="2657" priority="4336" operator="equal">
      <formula>"OPORTUNIDADE"</formula>
    </cfRule>
  </conditionalFormatting>
  <conditionalFormatting sqref="Z8">
    <cfRule type="cellIs" dxfId="2656" priority="4334" operator="equal">
      <formula>"NÃO"</formula>
    </cfRule>
    <cfRule type="cellIs" dxfId="2655" priority="4335" operator="equal">
      <formula>"SIM"</formula>
    </cfRule>
  </conditionalFormatting>
  <conditionalFormatting sqref="Z8">
    <cfRule type="cellIs" dxfId="2654" priority="4333" operator="equal">
      <formula>"OPORTUNIDADE"</formula>
    </cfRule>
  </conditionalFormatting>
  <conditionalFormatting sqref="Z8">
    <cfRule type="cellIs" dxfId="2653" priority="4331" operator="equal">
      <formula>"NÃO"</formula>
    </cfRule>
    <cfRule type="cellIs" dxfId="2652" priority="4332" operator="equal">
      <formula>"SIM"</formula>
    </cfRule>
  </conditionalFormatting>
  <conditionalFormatting sqref="Z8">
    <cfRule type="cellIs" dxfId="2651" priority="4330" operator="equal">
      <formula>"OPORTUNIDADE"</formula>
    </cfRule>
  </conditionalFormatting>
  <conditionalFormatting sqref="Z8">
    <cfRule type="cellIs" dxfId="2650" priority="4328" operator="equal">
      <formula>"NÃO"</formula>
    </cfRule>
    <cfRule type="cellIs" dxfId="2649" priority="4329" operator="equal">
      <formula>"SIM"</formula>
    </cfRule>
  </conditionalFormatting>
  <conditionalFormatting sqref="Z8">
    <cfRule type="cellIs" dxfId="2648" priority="4327" operator="equal">
      <formula>"OPORTUNIDADE"</formula>
    </cfRule>
  </conditionalFormatting>
  <conditionalFormatting sqref="Z8">
    <cfRule type="cellIs" dxfId="2647" priority="4325" operator="equal">
      <formula>"NÃO"</formula>
    </cfRule>
    <cfRule type="cellIs" dxfId="2646" priority="4326" operator="equal">
      <formula>"SIM"</formula>
    </cfRule>
  </conditionalFormatting>
  <conditionalFormatting sqref="Z8">
    <cfRule type="cellIs" dxfId="2645" priority="4324" operator="equal">
      <formula>"OPORTUNIDADE"</formula>
    </cfRule>
  </conditionalFormatting>
  <conditionalFormatting sqref="Z8">
    <cfRule type="cellIs" dxfId="2644" priority="4322" operator="equal">
      <formula>"NÃO"</formula>
    </cfRule>
    <cfRule type="cellIs" dxfId="2643" priority="4323" operator="equal">
      <formula>"SIM"</formula>
    </cfRule>
  </conditionalFormatting>
  <conditionalFormatting sqref="Z8">
    <cfRule type="cellIs" dxfId="2642" priority="4321" operator="equal">
      <formula>"OPORTUNIDADE"</formula>
    </cfRule>
  </conditionalFormatting>
  <conditionalFormatting sqref="Z8">
    <cfRule type="cellIs" dxfId="2641" priority="4319" operator="equal">
      <formula>"NÃO"</formula>
    </cfRule>
    <cfRule type="cellIs" dxfId="2640" priority="4320" operator="equal">
      <formula>"SIM"</formula>
    </cfRule>
  </conditionalFormatting>
  <conditionalFormatting sqref="Z8">
    <cfRule type="cellIs" dxfId="2639" priority="4318" operator="equal">
      <formula>"OPORTUNIDADE"</formula>
    </cfRule>
  </conditionalFormatting>
  <conditionalFormatting sqref="Z8">
    <cfRule type="cellIs" dxfId="2638" priority="4316" operator="equal">
      <formula>"NÃO"</formula>
    </cfRule>
    <cfRule type="cellIs" dxfId="2637" priority="4317" operator="equal">
      <formula>"SIM"</formula>
    </cfRule>
  </conditionalFormatting>
  <conditionalFormatting sqref="Z8">
    <cfRule type="cellIs" dxfId="2636" priority="4315" operator="equal">
      <formula>"OPORTUNIDADE"</formula>
    </cfRule>
  </conditionalFormatting>
  <conditionalFormatting sqref="Z8">
    <cfRule type="cellIs" dxfId="2635" priority="4313" operator="equal">
      <formula>"NÃO"</formula>
    </cfRule>
    <cfRule type="cellIs" dxfId="2634" priority="4314" operator="equal">
      <formula>"SIM"</formula>
    </cfRule>
  </conditionalFormatting>
  <conditionalFormatting sqref="Z8">
    <cfRule type="cellIs" dxfId="2633" priority="4312" operator="equal">
      <formula>"OPORTUNIDADE"</formula>
    </cfRule>
  </conditionalFormatting>
  <conditionalFormatting sqref="Z8">
    <cfRule type="cellIs" dxfId="2632" priority="4310" operator="equal">
      <formula>"NÃO"</formula>
    </cfRule>
    <cfRule type="cellIs" dxfId="2631" priority="4311" operator="equal">
      <formula>"SIM"</formula>
    </cfRule>
  </conditionalFormatting>
  <conditionalFormatting sqref="Z8">
    <cfRule type="cellIs" dxfId="2630" priority="4309" operator="equal">
      <formula>"OPORTUNIDADE"</formula>
    </cfRule>
  </conditionalFormatting>
  <conditionalFormatting sqref="Z8">
    <cfRule type="cellIs" dxfId="2629" priority="4307" operator="equal">
      <formula>"NÃO"</formula>
    </cfRule>
    <cfRule type="cellIs" dxfId="2628" priority="4308" operator="equal">
      <formula>"SIM"</formula>
    </cfRule>
  </conditionalFormatting>
  <conditionalFormatting sqref="Z8">
    <cfRule type="cellIs" dxfId="2627" priority="4306" operator="equal">
      <formula>"OPORTUNIDADE"</formula>
    </cfRule>
  </conditionalFormatting>
  <conditionalFormatting sqref="Z8">
    <cfRule type="cellIs" dxfId="2626" priority="4304" operator="equal">
      <formula>"NÃO"</formula>
    </cfRule>
    <cfRule type="cellIs" dxfId="2625" priority="4305" operator="equal">
      <formula>"SIM"</formula>
    </cfRule>
  </conditionalFormatting>
  <conditionalFormatting sqref="Z8">
    <cfRule type="cellIs" dxfId="2624" priority="4303" operator="equal">
      <formula>"OPORTUNIDADE"</formula>
    </cfRule>
  </conditionalFormatting>
  <conditionalFormatting sqref="Z8">
    <cfRule type="cellIs" dxfId="2623" priority="4301" operator="equal">
      <formula>"NÃO"</formula>
    </cfRule>
    <cfRule type="cellIs" dxfId="2622" priority="4302" operator="equal">
      <formula>"SIM"</formula>
    </cfRule>
  </conditionalFormatting>
  <conditionalFormatting sqref="Y8">
    <cfRule type="cellIs" dxfId="2621" priority="4300" operator="equal">
      <formula>"OPORTUNIDADE"</formula>
    </cfRule>
  </conditionalFormatting>
  <conditionalFormatting sqref="Y8">
    <cfRule type="cellIs" dxfId="2620" priority="4298" operator="equal">
      <formula>"NÃO"</formula>
    </cfRule>
    <cfRule type="cellIs" dxfId="2619" priority="4299" operator="equal">
      <formula>"SIM"</formula>
    </cfRule>
  </conditionalFormatting>
  <conditionalFormatting sqref="Z7">
    <cfRule type="cellIs" dxfId="2618" priority="4297" operator="equal">
      <formula>"OPORTUNIDADE"</formula>
    </cfRule>
  </conditionalFormatting>
  <conditionalFormatting sqref="Z7">
    <cfRule type="cellIs" dxfId="2617" priority="4295" operator="equal">
      <formula>"NÃO"</formula>
    </cfRule>
    <cfRule type="cellIs" dxfId="2616" priority="4296" operator="equal">
      <formula>"SIM"</formula>
    </cfRule>
  </conditionalFormatting>
  <conditionalFormatting sqref="Z7">
    <cfRule type="cellIs" dxfId="2615" priority="4294" operator="equal">
      <formula>"OPORTUNIDADE"</formula>
    </cfRule>
  </conditionalFormatting>
  <conditionalFormatting sqref="Z7">
    <cfRule type="cellIs" dxfId="2614" priority="4292" operator="equal">
      <formula>"NÃO"</formula>
    </cfRule>
    <cfRule type="cellIs" dxfId="2613" priority="4293" operator="equal">
      <formula>"SIM"</formula>
    </cfRule>
  </conditionalFormatting>
  <conditionalFormatting sqref="Z7">
    <cfRule type="cellIs" dxfId="2612" priority="4291" operator="equal">
      <formula>"OPORTUNIDADE"</formula>
    </cfRule>
  </conditionalFormatting>
  <conditionalFormatting sqref="Z7">
    <cfRule type="cellIs" dxfId="2611" priority="4289" operator="equal">
      <formula>"NÃO"</formula>
    </cfRule>
    <cfRule type="cellIs" dxfId="2610" priority="4290" operator="equal">
      <formula>"SIM"</formula>
    </cfRule>
  </conditionalFormatting>
  <conditionalFormatting sqref="Z7">
    <cfRule type="cellIs" dxfId="2609" priority="4288" operator="equal">
      <formula>"OPORTUNIDADE"</formula>
    </cfRule>
  </conditionalFormatting>
  <conditionalFormatting sqref="Z7">
    <cfRule type="cellIs" dxfId="2608" priority="4286" operator="equal">
      <formula>"NÃO"</formula>
    </cfRule>
    <cfRule type="cellIs" dxfId="2607" priority="4287" operator="equal">
      <formula>"SIM"</formula>
    </cfRule>
  </conditionalFormatting>
  <conditionalFormatting sqref="Z7">
    <cfRule type="cellIs" dxfId="2606" priority="4285" operator="equal">
      <formula>"OPORTUNIDADE"</formula>
    </cfRule>
  </conditionalFormatting>
  <conditionalFormatting sqref="Z7">
    <cfRule type="cellIs" dxfId="2605" priority="4283" operator="equal">
      <formula>"NÃO"</formula>
    </cfRule>
    <cfRule type="cellIs" dxfId="2604" priority="4284" operator="equal">
      <formula>"SIM"</formula>
    </cfRule>
  </conditionalFormatting>
  <conditionalFormatting sqref="Z7">
    <cfRule type="cellIs" dxfId="2603" priority="4282" operator="equal">
      <formula>"OPORTUNIDADE"</formula>
    </cfRule>
  </conditionalFormatting>
  <conditionalFormatting sqref="Z7">
    <cfRule type="cellIs" dxfId="2602" priority="4280" operator="equal">
      <formula>"NÃO"</formula>
    </cfRule>
    <cfRule type="cellIs" dxfId="2601" priority="4281" operator="equal">
      <formula>"SIM"</formula>
    </cfRule>
  </conditionalFormatting>
  <conditionalFormatting sqref="Z7">
    <cfRule type="cellIs" dxfId="2600" priority="4279" operator="equal">
      <formula>"OPORTUNIDADE"</formula>
    </cfRule>
  </conditionalFormatting>
  <conditionalFormatting sqref="Z7">
    <cfRule type="cellIs" dxfId="2599" priority="4277" operator="equal">
      <formula>"NÃO"</formula>
    </cfRule>
    <cfRule type="cellIs" dxfId="2598" priority="4278" operator="equal">
      <formula>"SIM"</formula>
    </cfRule>
  </conditionalFormatting>
  <conditionalFormatting sqref="Z7">
    <cfRule type="cellIs" dxfId="2597" priority="4276" operator="equal">
      <formula>"OPORTUNIDADE"</formula>
    </cfRule>
  </conditionalFormatting>
  <conditionalFormatting sqref="Z7">
    <cfRule type="cellIs" dxfId="2596" priority="4274" operator="equal">
      <formula>"NÃO"</formula>
    </cfRule>
    <cfRule type="cellIs" dxfId="2595" priority="4275" operator="equal">
      <formula>"SIM"</formula>
    </cfRule>
  </conditionalFormatting>
  <conditionalFormatting sqref="Z7">
    <cfRule type="cellIs" dxfId="2594" priority="4273" operator="equal">
      <formula>"OPORTUNIDADE"</formula>
    </cfRule>
  </conditionalFormatting>
  <conditionalFormatting sqref="Z7">
    <cfRule type="cellIs" dxfId="2593" priority="4271" operator="equal">
      <formula>"NÃO"</formula>
    </cfRule>
    <cfRule type="cellIs" dxfId="2592" priority="4272" operator="equal">
      <formula>"SIM"</formula>
    </cfRule>
  </conditionalFormatting>
  <conditionalFormatting sqref="Z7">
    <cfRule type="cellIs" dxfId="2591" priority="4270" operator="equal">
      <formula>"OPORTUNIDADE"</formula>
    </cfRule>
  </conditionalFormatting>
  <conditionalFormatting sqref="Z7">
    <cfRule type="cellIs" dxfId="2590" priority="4268" operator="equal">
      <formula>"NÃO"</formula>
    </cfRule>
    <cfRule type="cellIs" dxfId="2589" priority="4269" operator="equal">
      <formula>"SIM"</formula>
    </cfRule>
  </conditionalFormatting>
  <conditionalFormatting sqref="Z7">
    <cfRule type="cellIs" dxfId="2588" priority="4267" operator="equal">
      <formula>"OPORTUNIDADE"</formula>
    </cfRule>
  </conditionalFormatting>
  <conditionalFormatting sqref="Z7">
    <cfRule type="cellIs" dxfId="2587" priority="4265" operator="equal">
      <formula>"NÃO"</formula>
    </cfRule>
    <cfRule type="cellIs" dxfId="2586" priority="4266" operator="equal">
      <formula>"SIM"</formula>
    </cfRule>
  </conditionalFormatting>
  <conditionalFormatting sqref="Z7">
    <cfRule type="cellIs" dxfId="2585" priority="4264" operator="equal">
      <formula>"OPORTUNIDADE"</formula>
    </cfRule>
  </conditionalFormatting>
  <conditionalFormatting sqref="Z7">
    <cfRule type="cellIs" dxfId="2584" priority="4262" operator="equal">
      <formula>"NÃO"</formula>
    </cfRule>
    <cfRule type="cellIs" dxfId="2583" priority="4263" operator="equal">
      <formula>"SIM"</formula>
    </cfRule>
  </conditionalFormatting>
  <conditionalFormatting sqref="Z7">
    <cfRule type="cellIs" dxfId="2582" priority="4261" operator="equal">
      <formula>"OPORTUNIDADE"</formula>
    </cfRule>
  </conditionalFormatting>
  <conditionalFormatting sqref="Z7">
    <cfRule type="cellIs" dxfId="2581" priority="4259" operator="equal">
      <formula>"NÃO"</formula>
    </cfRule>
    <cfRule type="cellIs" dxfId="2580" priority="4260" operator="equal">
      <formula>"SIM"</formula>
    </cfRule>
  </conditionalFormatting>
  <conditionalFormatting sqref="Z7">
    <cfRule type="cellIs" dxfId="2579" priority="4258" operator="equal">
      <formula>"OPORTUNIDADE"</formula>
    </cfRule>
  </conditionalFormatting>
  <conditionalFormatting sqref="Z7">
    <cfRule type="cellIs" dxfId="2578" priority="4256" operator="equal">
      <formula>"NÃO"</formula>
    </cfRule>
    <cfRule type="cellIs" dxfId="2577" priority="4257" operator="equal">
      <formula>"SIM"</formula>
    </cfRule>
  </conditionalFormatting>
  <conditionalFormatting sqref="Z7">
    <cfRule type="cellIs" dxfId="2576" priority="4255" operator="equal">
      <formula>"OPORTUNIDADE"</formula>
    </cfRule>
  </conditionalFormatting>
  <conditionalFormatting sqref="Z7">
    <cfRule type="cellIs" dxfId="2575" priority="4253" operator="equal">
      <formula>"NÃO"</formula>
    </cfRule>
    <cfRule type="cellIs" dxfId="2574" priority="4254" operator="equal">
      <formula>"SIM"</formula>
    </cfRule>
  </conditionalFormatting>
  <conditionalFormatting sqref="Z7">
    <cfRule type="cellIs" dxfId="2573" priority="4252" operator="equal">
      <formula>"OPORTUNIDADE"</formula>
    </cfRule>
  </conditionalFormatting>
  <conditionalFormatting sqref="Z7">
    <cfRule type="cellIs" dxfId="2572" priority="4250" operator="equal">
      <formula>"NÃO"</formula>
    </cfRule>
    <cfRule type="cellIs" dxfId="2571" priority="4251" operator="equal">
      <formula>"SIM"</formula>
    </cfRule>
  </conditionalFormatting>
  <conditionalFormatting sqref="Z7">
    <cfRule type="cellIs" dxfId="2570" priority="4249" operator="equal">
      <formula>"OPORTUNIDADE"</formula>
    </cfRule>
  </conditionalFormatting>
  <conditionalFormatting sqref="Z7">
    <cfRule type="cellIs" dxfId="2569" priority="4247" operator="equal">
      <formula>"NÃO"</formula>
    </cfRule>
    <cfRule type="cellIs" dxfId="2568" priority="4248" operator="equal">
      <formula>"SIM"</formula>
    </cfRule>
  </conditionalFormatting>
  <conditionalFormatting sqref="Z7">
    <cfRule type="cellIs" dxfId="2567" priority="4246" operator="equal">
      <formula>"OPORTUNIDADE"</formula>
    </cfRule>
  </conditionalFormatting>
  <conditionalFormatting sqref="Z7">
    <cfRule type="cellIs" dxfId="2566" priority="4244" operator="equal">
      <formula>"NÃO"</formula>
    </cfRule>
    <cfRule type="cellIs" dxfId="2565" priority="4245" operator="equal">
      <formula>"SIM"</formula>
    </cfRule>
  </conditionalFormatting>
  <conditionalFormatting sqref="Z7">
    <cfRule type="cellIs" dxfId="2564" priority="4243" operator="equal">
      <formula>"OPORTUNIDADE"</formula>
    </cfRule>
  </conditionalFormatting>
  <conditionalFormatting sqref="Z7">
    <cfRule type="cellIs" dxfId="2563" priority="4241" operator="equal">
      <formula>"NÃO"</formula>
    </cfRule>
    <cfRule type="cellIs" dxfId="2562" priority="4242" operator="equal">
      <formula>"SIM"</formula>
    </cfRule>
  </conditionalFormatting>
  <conditionalFormatting sqref="Z7">
    <cfRule type="cellIs" dxfId="2561" priority="4240" operator="equal">
      <formula>"OPORTUNIDADE"</formula>
    </cfRule>
  </conditionalFormatting>
  <conditionalFormatting sqref="Z7">
    <cfRule type="cellIs" dxfId="2560" priority="4238" operator="equal">
      <formula>"NÃO"</formula>
    </cfRule>
    <cfRule type="cellIs" dxfId="2559" priority="4239" operator="equal">
      <formula>"SIM"</formula>
    </cfRule>
  </conditionalFormatting>
  <conditionalFormatting sqref="Y7:Y8 Y10:Y13">
    <cfRule type="cellIs" dxfId="2558" priority="4237" operator="equal">
      <formula>"OPORTUNIDADE"</formula>
    </cfRule>
  </conditionalFormatting>
  <conditionalFormatting sqref="Y7:Y8 Y10:Y13">
    <cfRule type="cellIs" dxfId="2557" priority="4235" operator="equal">
      <formula>"NÃO"</formula>
    </cfRule>
    <cfRule type="cellIs" dxfId="2556" priority="4236" operator="equal">
      <formula>"SIM"</formula>
    </cfRule>
  </conditionalFormatting>
  <conditionalFormatting sqref="Z12">
    <cfRule type="cellIs" dxfId="2555" priority="4234" operator="equal">
      <formula>"OPORTUNIDADE"</formula>
    </cfRule>
  </conditionalFormatting>
  <conditionalFormatting sqref="Z12">
    <cfRule type="cellIs" dxfId="2554" priority="4232" operator="equal">
      <formula>"NÃO"</formula>
    </cfRule>
    <cfRule type="cellIs" dxfId="2553" priority="4233" operator="equal">
      <formula>"SIM"</formula>
    </cfRule>
  </conditionalFormatting>
  <conditionalFormatting sqref="Z12">
    <cfRule type="cellIs" dxfId="2552" priority="4231" operator="equal">
      <formula>"OPORTUNIDADE"</formula>
    </cfRule>
  </conditionalFormatting>
  <conditionalFormatting sqref="Z12">
    <cfRule type="cellIs" dxfId="2551" priority="4229" operator="equal">
      <formula>"NÃO"</formula>
    </cfRule>
    <cfRule type="cellIs" dxfId="2550" priority="4230" operator="equal">
      <formula>"SIM"</formula>
    </cfRule>
  </conditionalFormatting>
  <conditionalFormatting sqref="Z12">
    <cfRule type="cellIs" dxfId="2549" priority="4228" operator="equal">
      <formula>"OPORTUNIDADE"</formula>
    </cfRule>
  </conditionalFormatting>
  <conditionalFormatting sqref="Z12">
    <cfRule type="cellIs" dxfId="2548" priority="4226" operator="equal">
      <formula>"NÃO"</formula>
    </cfRule>
    <cfRule type="cellIs" dxfId="2547" priority="4227" operator="equal">
      <formula>"SIM"</formula>
    </cfRule>
  </conditionalFormatting>
  <conditionalFormatting sqref="Z13">
    <cfRule type="cellIs" dxfId="2546" priority="4222" operator="equal">
      <formula>"OPORTUNIDADE"</formula>
    </cfRule>
  </conditionalFormatting>
  <conditionalFormatting sqref="Z13">
    <cfRule type="cellIs" dxfId="2545" priority="4220" operator="equal">
      <formula>"NÃO"</formula>
    </cfRule>
    <cfRule type="cellIs" dxfId="2544" priority="4221" operator="equal">
      <formula>"SIM"</formula>
    </cfRule>
  </conditionalFormatting>
  <conditionalFormatting sqref="Y17:Z17">
    <cfRule type="cellIs" dxfId="2543" priority="4219" operator="equal">
      <formula>"OPORTUNIDADE"</formula>
    </cfRule>
  </conditionalFormatting>
  <conditionalFormatting sqref="Y17:Z17">
    <cfRule type="cellIs" dxfId="2542" priority="4217" operator="equal">
      <formula>"NÃO"</formula>
    </cfRule>
    <cfRule type="cellIs" dxfId="2541" priority="4218" operator="equal">
      <formula>"SIM"</formula>
    </cfRule>
  </conditionalFormatting>
  <conditionalFormatting sqref="Y18:Z18">
    <cfRule type="cellIs" dxfId="2540" priority="4216" operator="equal">
      <formula>"OPORTUNIDADE"</formula>
    </cfRule>
  </conditionalFormatting>
  <conditionalFormatting sqref="Y18:Z18">
    <cfRule type="cellIs" dxfId="2539" priority="4214" operator="equal">
      <formula>"NÃO"</formula>
    </cfRule>
    <cfRule type="cellIs" dxfId="2538" priority="4215" operator="equal">
      <formula>"SIM"</formula>
    </cfRule>
  </conditionalFormatting>
  <conditionalFormatting sqref="Z16">
    <cfRule type="cellIs" dxfId="2537" priority="4213" operator="equal">
      <formula>"OPORTUNIDADE"</formula>
    </cfRule>
  </conditionalFormatting>
  <conditionalFormatting sqref="Z16">
    <cfRule type="cellIs" dxfId="2536" priority="4211" operator="equal">
      <formula>"NÃO"</formula>
    </cfRule>
    <cfRule type="cellIs" dxfId="2535" priority="4212" operator="equal">
      <formula>"SIM"</formula>
    </cfRule>
  </conditionalFormatting>
  <conditionalFormatting sqref="Z16">
    <cfRule type="cellIs" dxfId="2534" priority="4210" operator="equal">
      <formula>"OPORTUNIDADE"</formula>
    </cfRule>
  </conditionalFormatting>
  <conditionalFormatting sqref="Z16">
    <cfRule type="cellIs" dxfId="2533" priority="4208" operator="equal">
      <formula>"NÃO"</formula>
    </cfRule>
    <cfRule type="cellIs" dxfId="2532" priority="4209" operator="equal">
      <formula>"SIM"</formula>
    </cfRule>
  </conditionalFormatting>
  <conditionalFormatting sqref="Z16">
    <cfRule type="cellIs" dxfId="2531" priority="4207" operator="equal">
      <formula>"OPORTUNIDADE"</formula>
    </cfRule>
  </conditionalFormatting>
  <conditionalFormatting sqref="Z16">
    <cfRule type="cellIs" dxfId="2530" priority="4205" operator="equal">
      <formula>"NÃO"</formula>
    </cfRule>
    <cfRule type="cellIs" dxfId="2529" priority="4206" operator="equal">
      <formula>"SIM"</formula>
    </cfRule>
  </conditionalFormatting>
  <conditionalFormatting sqref="Z16">
    <cfRule type="cellIs" dxfId="2528" priority="4204" operator="equal">
      <formula>"OPORTUNIDADE"</formula>
    </cfRule>
  </conditionalFormatting>
  <conditionalFormatting sqref="Z16">
    <cfRule type="cellIs" dxfId="2527" priority="4202" operator="equal">
      <formula>"NÃO"</formula>
    </cfRule>
    <cfRule type="cellIs" dxfId="2526" priority="4203" operator="equal">
      <formula>"SIM"</formula>
    </cfRule>
  </conditionalFormatting>
  <conditionalFormatting sqref="Z16">
    <cfRule type="cellIs" dxfId="2525" priority="4201" operator="equal">
      <formula>"OPORTUNIDADE"</formula>
    </cfRule>
  </conditionalFormatting>
  <conditionalFormatting sqref="Z16">
    <cfRule type="cellIs" dxfId="2524" priority="4199" operator="equal">
      <formula>"NÃO"</formula>
    </cfRule>
    <cfRule type="cellIs" dxfId="2523" priority="4200" operator="equal">
      <formula>"SIM"</formula>
    </cfRule>
  </conditionalFormatting>
  <conditionalFormatting sqref="Z16">
    <cfRule type="cellIs" dxfId="2522" priority="4198" operator="equal">
      <formula>"OPORTUNIDADE"</formula>
    </cfRule>
  </conditionalFormatting>
  <conditionalFormatting sqref="Z16">
    <cfRule type="cellIs" dxfId="2521" priority="4196" operator="equal">
      <formula>"NÃO"</formula>
    </cfRule>
    <cfRule type="cellIs" dxfId="2520" priority="4197" operator="equal">
      <formula>"SIM"</formula>
    </cfRule>
  </conditionalFormatting>
  <conditionalFormatting sqref="Z16">
    <cfRule type="cellIs" dxfId="2519" priority="4195" operator="equal">
      <formula>"OPORTUNIDADE"</formula>
    </cfRule>
  </conditionalFormatting>
  <conditionalFormatting sqref="Z16">
    <cfRule type="cellIs" dxfId="2518" priority="4193" operator="equal">
      <formula>"NÃO"</formula>
    </cfRule>
    <cfRule type="cellIs" dxfId="2517" priority="4194" operator="equal">
      <formula>"SIM"</formula>
    </cfRule>
  </conditionalFormatting>
  <conditionalFormatting sqref="Z16">
    <cfRule type="cellIs" dxfId="2516" priority="4192" operator="equal">
      <formula>"OPORTUNIDADE"</formula>
    </cfRule>
  </conditionalFormatting>
  <conditionalFormatting sqref="Z16">
    <cfRule type="cellIs" dxfId="2515" priority="4190" operator="equal">
      <formula>"NÃO"</formula>
    </cfRule>
    <cfRule type="cellIs" dxfId="2514" priority="4191" operator="equal">
      <formula>"SIM"</formula>
    </cfRule>
  </conditionalFormatting>
  <conditionalFormatting sqref="Z16">
    <cfRule type="cellIs" dxfId="2513" priority="4189" operator="equal">
      <formula>"OPORTUNIDADE"</formula>
    </cfRule>
  </conditionalFormatting>
  <conditionalFormatting sqref="Z16">
    <cfRule type="cellIs" dxfId="2512" priority="4187" operator="equal">
      <formula>"NÃO"</formula>
    </cfRule>
    <cfRule type="cellIs" dxfId="2511" priority="4188" operator="equal">
      <formula>"SIM"</formula>
    </cfRule>
  </conditionalFormatting>
  <conditionalFormatting sqref="Z16">
    <cfRule type="cellIs" dxfId="2510" priority="4186" operator="equal">
      <formula>"OPORTUNIDADE"</formula>
    </cfRule>
  </conditionalFormatting>
  <conditionalFormatting sqref="Z16">
    <cfRule type="cellIs" dxfId="2509" priority="4184" operator="equal">
      <formula>"NÃO"</formula>
    </cfRule>
    <cfRule type="cellIs" dxfId="2508" priority="4185" operator="equal">
      <formula>"SIM"</formula>
    </cfRule>
  </conditionalFormatting>
  <conditionalFormatting sqref="Z16">
    <cfRule type="cellIs" dxfId="2507" priority="4183" operator="equal">
      <formula>"OPORTUNIDADE"</formula>
    </cfRule>
  </conditionalFormatting>
  <conditionalFormatting sqref="Z16">
    <cfRule type="cellIs" dxfId="2506" priority="4181" operator="equal">
      <formula>"NÃO"</formula>
    </cfRule>
    <cfRule type="cellIs" dxfId="2505" priority="4182" operator="equal">
      <formula>"SIM"</formula>
    </cfRule>
  </conditionalFormatting>
  <conditionalFormatting sqref="Z16">
    <cfRule type="cellIs" dxfId="2504" priority="4180" operator="equal">
      <formula>"OPORTUNIDADE"</formula>
    </cfRule>
  </conditionalFormatting>
  <conditionalFormatting sqref="Z16">
    <cfRule type="cellIs" dxfId="2503" priority="4178" operator="equal">
      <formula>"NÃO"</formula>
    </cfRule>
    <cfRule type="cellIs" dxfId="2502" priority="4179" operator="equal">
      <formula>"SIM"</formula>
    </cfRule>
  </conditionalFormatting>
  <conditionalFormatting sqref="Y16">
    <cfRule type="cellIs" dxfId="2501" priority="4177" operator="equal">
      <formula>"OPORTUNIDADE"</formula>
    </cfRule>
  </conditionalFormatting>
  <conditionalFormatting sqref="Y16">
    <cfRule type="cellIs" dxfId="2500" priority="4175" operator="equal">
      <formula>"NÃO"</formula>
    </cfRule>
    <cfRule type="cellIs" dxfId="2499" priority="4176" operator="equal">
      <formula>"SIM"</formula>
    </cfRule>
  </conditionalFormatting>
  <conditionalFormatting sqref="Z19:Z20">
    <cfRule type="cellIs" dxfId="2498" priority="4174" operator="equal">
      <formula>"OPORTUNIDADE"</formula>
    </cfRule>
  </conditionalFormatting>
  <conditionalFormatting sqref="Z19:Z20">
    <cfRule type="cellIs" dxfId="2497" priority="4172" operator="equal">
      <formula>"NÃO"</formula>
    </cfRule>
    <cfRule type="cellIs" dxfId="2496" priority="4173" operator="equal">
      <formula>"SIM"</formula>
    </cfRule>
  </conditionalFormatting>
  <conditionalFormatting sqref="Z19:Z20">
    <cfRule type="cellIs" dxfId="2495" priority="4171" operator="equal">
      <formula>"OPORTUNIDADE"</formula>
    </cfRule>
  </conditionalFormatting>
  <conditionalFormatting sqref="Z19:Z20">
    <cfRule type="cellIs" dxfId="2494" priority="4169" operator="equal">
      <formula>"NÃO"</formula>
    </cfRule>
    <cfRule type="cellIs" dxfId="2493" priority="4170" operator="equal">
      <formula>"SIM"</formula>
    </cfRule>
  </conditionalFormatting>
  <conditionalFormatting sqref="Z19:Z20">
    <cfRule type="cellIs" dxfId="2492" priority="4168" operator="equal">
      <formula>"OPORTUNIDADE"</formula>
    </cfRule>
  </conditionalFormatting>
  <conditionalFormatting sqref="Z19:Z20">
    <cfRule type="cellIs" dxfId="2491" priority="4166" operator="equal">
      <formula>"NÃO"</formula>
    </cfRule>
    <cfRule type="cellIs" dxfId="2490" priority="4167" operator="equal">
      <formula>"SIM"</formula>
    </cfRule>
  </conditionalFormatting>
  <conditionalFormatting sqref="Y19:Y20">
    <cfRule type="cellIs" dxfId="2489" priority="4165" operator="equal">
      <formula>"OPORTUNIDADE"</formula>
    </cfRule>
  </conditionalFormatting>
  <conditionalFormatting sqref="Y19:Y20">
    <cfRule type="cellIs" dxfId="2488" priority="4163" operator="equal">
      <formula>"NÃO"</formula>
    </cfRule>
    <cfRule type="cellIs" dxfId="2487" priority="4164" operator="equal">
      <formula>"SIM"</formula>
    </cfRule>
  </conditionalFormatting>
  <conditionalFormatting sqref="Z36">
    <cfRule type="cellIs" dxfId="2486" priority="4162" operator="equal">
      <formula>"OPORTUNIDADE"</formula>
    </cfRule>
  </conditionalFormatting>
  <conditionalFormatting sqref="Z36">
    <cfRule type="cellIs" dxfId="2485" priority="4160" operator="equal">
      <formula>"NÃO"</formula>
    </cfRule>
    <cfRule type="cellIs" dxfId="2484" priority="4161" operator="equal">
      <formula>"SIM"</formula>
    </cfRule>
  </conditionalFormatting>
  <conditionalFormatting sqref="Z36">
    <cfRule type="cellIs" dxfId="2483" priority="4156" operator="equal">
      <formula>"OPORTUNIDADE"</formula>
    </cfRule>
  </conditionalFormatting>
  <conditionalFormatting sqref="Z36">
    <cfRule type="cellIs" dxfId="2482" priority="4154" operator="equal">
      <formula>"NÃO"</formula>
    </cfRule>
    <cfRule type="cellIs" dxfId="2481" priority="4155" operator="equal">
      <formula>"SIM"</formula>
    </cfRule>
  </conditionalFormatting>
  <conditionalFormatting sqref="Y23:Z24">
    <cfRule type="cellIs" dxfId="2480" priority="4153" operator="equal">
      <formula>"OPORTUNIDADE"</formula>
    </cfRule>
  </conditionalFormatting>
  <conditionalFormatting sqref="Y23:Z24">
    <cfRule type="cellIs" dxfId="2479" priority="4151" operator="equal">
      <formula>"NÃO"</formula>
    </cfRule>
    <cfRule type="cellIs" dxfId="2478" priority="4152" operator="equal">
      <formula>"SIM"</formula>
    </cfRule>
  </conditionalFormatting>
  <conditionalFormatting sqref="Z26:Z27">
    <cfRule type="cellIs" dxfId="2477" priority="4150" operator="equal">
      <formula>"OPORTUNIDADE"</formula>
    </cfRule>
  </conditionalFormatting>
  <conditionalFormatting sqref="Z26:Z27">
    <cfRule type="cellIs" dxfId="2476" priority="4148" operator="equal">
      <formula>"NÃO"</formula>
    </cfRule>
    <cfRule type="cellIs" dxfId="2475" priority="4149" operator="equal">
      <formula>"SIM"</formula>
    </cfRule>
  </conditionalFormatting>
  <conditionalFormatting sqref="Z26:Z27">
    <cfRule type="cellIs" dxfId="2474" priority="4147" operator="equal">
      <formula>"OPORTUNIDADE"</formula>
    </cfRule>
  </conditionalFormatting>
  <conditionalFormatting sqref="Z26:Z27">
    <cfRule type="cellIs" dxfId="2473" priority="4145" operator="equal">
      <formula>"NÃO"</formula>
    </cfRule>
    <cfRule type="cellIs" dxfId="2472" priority="4146" operator="equal">
      <formula>"SIM"</formula>
    </cfRule>
  </conditionalFormatting>
  <conditionalFormatting sqref="Z26:Z27">
    <cfRule type="cellIs" dxfId="2471" priority="4144" operator="equal">
      <formula>"OPORTUNIDADE"</formula>
    </cfRule>
  </conditionalFormatting>
  <conditionalFormatting sqref="Z26:Z27">
    <cfRule type="cellIs" dxfId="2470" priority="4142" operator="equal">
      <formula>"NÃO"</formula>
    </cfRule>
    <cfRule type="cellIs" dxfId="2469" priority="4143" operator="equal">
      <formula>"SIM"</formula>
    </cfRule>
  </conditionalFormatting>
  <conditionalFormatting sqref="Z26:Z27">
    <cfRule type="cellIs" dxfId="2468" priority="4141" operator="equal">
      <formula>"OPORTUNIDADE"</formula>
    </cfRule>
  </conditionalFormatting>
  <conditionalFormatting sqref="Z26:Z27">
    <cfRule type="cellIs" dxfId="2467" priority="4139" operator="equal">
      <formula>"NÃO"</formula>
    </cfRule>
    <cfRule type="cellIs" dxfId="2466" priority="4140" operator="equal">
      <formula>"SIM"</formula>
    </cfRule>
  </conditionalFormatting>
  <conditionalFormatting sqref="Z26:Z27">
    <cfRule type="cellIs" dxfId="2465" priority="4138" operator="equal">
      <formula>"OPORTUNIDADE"</formula>
    </cfRule>
  </conditionalFormatting>
  <conditionalFormatting sqref="Z26:Z27">
    <cfRule type="cellIs" dxfId="2464" priority="4136" operator="equal">
      <formula>"NÃO"</formula>
    </cfRule>
    <cfRule type="cellIs" dxfId="2463" priority="4137" operator="equal">
      <formula>"SIM"</formula>
    </cfRule>
  </conditionalFormatting>
  <conditionalFormatting sqref="Z26:Z27">
    <cfRule type="cellIs" dxfId="2462" priority="4135" operator="equal">
      <formula>"OPORTUNIDADE"</formula>
    </cfRule>
  </conditionalFormatting>
  <conditionalFormatting sqref="Z26:Z27">
    <cfRule type="cellIs" dxfId="2461" priority="4133" operator="equal">
      <formula>"NÃO"</formula>
    </cfRule>
    <cfRule type="cellIs" dxfId="2460" priority="4134" operator="equal">
      <formula>"SIM"</formula>
    </cfRule>
  </conditionalFormatting>
  <conditionalFormatting sqref="Z26:Z27">
    <cfRule type="cellIs" dxfId="2459" priority="4132" operator="equal">
      <formula>"OPORTUNIDADE"</formula>
    </cfRule>
  </conditionalFormatting>
  <conditionalFormatting sqref="Z26:Z27">
    <cfRule type="cellIs" dxfId="2458" priority="4130" operator="equal">
      <formula>"NÃO"</formula>
    </cfRule>
    <cfRule type="cellIs" dxfId="2457" priority="4131" operator="equal">
      <formula>"SIM"</formula>
    </cfRule>
  </conditionalFormatting>
  <conditionalFormatting sqref="Z26:Z27">
    <cfRule type="cellIs" dxfId="2456" priority="4129" operator="equal">
      <formula>"OPORTUNIDADE"</formula>
    </cfRule>
  </conditionalFormatting>
  <conditionalFormatting sqref="Z26:Z27">
    <cfRule type="cellIs" dxfId="2455" priority="4127" operator="equal">
      <formula>"NÃO"</formula>
    </cfRule>
    <cfRule type="cellIs" dxfId="2454" priority="4128" operator="equal">
      <formula>"SIM"</formula>
    </cfRule>
  </conditionalFormatting>
  <conditionalFormatting sqref="Z26:Z27">
    <cfRule type="cellIs" dxfId="2453" priority="4126" operator="equal">
      <formula>"OPORTUNIDADE"</formula>
    </cfRule>
  </conditionalFormatting>
  <conditionalFormatting sqref="Z26:Z27">
    <cfRule type="cellIs" dxfId="2452" priority="4124" operator="equal">
      <formula>"NÃO"</formula>
    </cfRule>
    <cfRule type="cellIs" dxfId="2451" priority="4125" operator="equal">
      <formula>"SIM"</formula>
    </cfRule>
  </conditionalFormatting>
  <conditionalFormatting sqref="Z26:Z27">
    <cfRule type="cellIs" dxfId="2450" priority="4123" operator="equal">
      <formula>"OPORTUNIDADE"</formula>
    </cfRule>
  </conditionalFormatting>
  <conditionalFormatting sqref="Z26:Z27">
    <cfRule type="cellIs" dxfId="2449" priority="4121" operator="equal">
      <formula>"NÃO"</formula>
    </cfRule>
    <cfRule type="cellIs" dxfId="2448" priority="4122" operator="equal">
      <formula>"SIM"</formula>
    </cfRule>
  </conditionalFormatting>
  <conditionalFormatting sqref="Z26:Z27">
    <cfRule type="cellIs" dxfId="2447" priority="4120" operator="equal">
      <formula>"OPORTUNIDADE"</formula>
    </cfRule>
  </conditionalFormatting>
  <conditionalFormatting sqref="Z26:Z27">
    <cfRule type="cellIs" dxfId="2446" priority="4118" operator="equal">
      <formula>"NÃO"</formula>
    </cfRule>
    <cfRule type="cellIs" dxfId="2445" priority="4119" operator="equal">
      <formula>"SIM"</formula>
    </cfRule>
  </conditionalFormatting>
  <conditionalFormatting sqref="Z26:Z27">
    <cfRule type="cellIs" dxfId="2444" priority="4117" operator="equal">
      <formula>"OPORTUNIDADE"</formula>
    </cfRule>
  </conditionalFormatting>
  <conditionalFormatting sqref="Z26:Z27">
    <cfRule type="cellIs" dxfId="2443" priority="4115" operator="equal">
      <formula>"NÃO"</formula>
    </cfRule>
    <cfRule type="cellIs" dxfId="2442" priority="4116" operator="equal">
      <formula>"SIM"</formula>
    </cfRule>
  </conditionalFormatting>
  <conditionalFormatting sqref="Z27:Z28">
    <cfRule type="cellIs" dxfId="2441" priority="4108" operator="equal">
      <formula>"OPORTUNIDADE"</formula>
    </cfRule>
  </conditionalFormatting>
  <conditionalFormatting sqref="Z27:Z28">
    <cfRule type="cellIs" dxfId="2440" priority="4106" operator="equal">
      <formula>"NÃO"</formula>
    </cfRule>
    <cfRule type="cellIs" dxfId="2439" priority="4107" operator="equal">
      <formula>"SIM"</formula>
    </cfRule>
  </conditionalFormatting>
  <conditionalFormatting sqref="Z28:Z29">
    <cfRule type="cellIs" dxfId="2438" priority="4105" operator="equal">
      <formula>"OPORTUNIDADE"</formula>
    </cfRule>
  </conditionalFormatting>
  <conditionalFormatting sqref="Z28:Z29">
    <cfRule type="cellIs" dxfId="2437" priority="4103" operator="equal">
      <formula>"NÃO"</formula>
    </cfRule>
    <cfRule type="cellIs" dxfId="2436" priority="4104" operator="equal">
      <formula>"SIM"</formula>
    </cfRule>
  </conditionalFormatting>
  <conditionalFormatting sqref="Z25:Z26">
    <cfRule type="cellIs" dxfId="2435" priority="4102" operator="equal">
      <formula>"OPORTUNIDADE"</formula>
    </cfRule>
  </conditionalFormatting>
  <conditionalFormatting sqref="Z25:Z26">
    <cfRule type="cellIs" dxfId="2434" priority="4100" operator="equal">
      <formula>"NÃO"</formula>
    </cfRule>
    <cfRule type="cellIs" dxfId="2433" priority="4101" operator="equal">
      <formula>"SIM"</formula>
    </cfRule>
  </conditionalFormatting>
  <conditionalFormatting sqref="Z25:Z26">
    <cfRule type="cellIs" dxfId="2432" priority="4099" operator="equal">
      <formula>"OPORTUNIDADE"</formula>
    </cfRule>
  </conditionalFormatting>
  <conditionalFormatting sqref="Z25:Z26">
    <cfRule type="cellIs" dxfId="2431" priority="4097" operator="equal">
      <formula>"NÃO"</formula>
    </cfRule>
    <cfRule type="cellIs" dxfId="2430" priority="4098" operator="equal">
      <formula>"SIM"</formula>
    </cfRule>
  </conditionalFormatting>
  <conditionalFormatting sqref="Z25:Z26">
    <cfRule type="cellIs" dxfId="2429" priority="4096" operator="equal">
      <formula>"OPORTUNIDADE"</formula>
    </cfRule>
  </conditionalFormatting>
  <conditionalFormatting sqref="Z25:Z26">
    <cfRule type="cellIs" dxfId="2428" priority="4094" operator="equal">
      <formula>"NÃO"</formula>
    </cfRule>
    <cfRule type="cellIs" dxfId="2427" priority="4095" operator="equal">
      <formula>"SIM"</formula>
    </cfRule>
  </conditionalFormatting>
  <conditionalFormatting sqref="Z25:Z26">
    <cfRule type="cellIs" dxfId="2426" priority="4093" operator="equal">
      <formula>"OPORTUNIDADE"</formula>
    </cfRule>
  </conditionalFormatting>
  <conditionalFormatting sqref="Z25:Z26">
    <cfRule type="cellIs" dxfId="2425" priority="4091" operator="equal">
      <formula>"NÃO"</formula>
    </cfRule>
    <cfRule type="cellIs" dxfId="2424" priority="4092" operator="equal">
      <formula>"SIM"</formula>
    </cfRule>
  </conditionalFormatting>
  <conditionalFormatting sqref="Z25:Z26">
    <cfRule type="cellIs" dxfId="2423" priority="4090" operator="equal">
      <formula>"OPORTUNIDADE"</formula>
    </cfRule>
  </conditionalFormatting>
  <conditionalFormatting sqref="Z25:Z26">
    <cfRule type="cellIs" dxfId="2422" priority="4088" operator="equal">
      <formula>"NÃO"</formula>
    </cfRule>
    <cfRule type="cellIs" dxfId="2421" priority="4089" operator="equal">
      <formula>"SIM"</formula>
    </cfRule>
  </conditionalFormatting>
  <conditionalFormatting sqref="Z25:Z26">
    <cfRule type="cellIs" dxfId="2420" priority="4087" operator="equal">
      <formula>"OPORTUNIDADE"</formula>
    </cfRule>
  </conditionalFormatting>
  <conditionalFormatting sqref="Z25:Z26">
    <cfRule type="cellIs" dxfId="2419" priority="4085" operator="equal">
      <formula>"NÃO"</formula>
    </cfRule>
    <cfRule type="cellIs" dxfId="2418" priority="4086" operator="equal">
      <formula>"SIM"</formula>
    </cfRule>
  </conditionalFormatting>
  <conditionalFormatting sqref="Z25:Z26">
    <cfRule type="cellIs" dxfId="2417" priority="4084" operator="equal">
      <formula>"OPORTUNIDADE"</formula>
    </cfRule>
  </conditionalFormatting>
  <conditionalFormatting sqref="Z25:Z26">
    <cfRule type="cellIs" dxfId="2416" priority="4082" operator="equal">
      <formula>"NÃO"</formula>
    </cfRule>
    <cfRule type="cellIs" dxfId="2415" priority="4083" operator="equal">
      <formula>"SIM"</formula>
    </cfRule>
  </conditionalFormatting>
  <conditionalFormatting sqref="Z25:Z26">
    <cfRule type="cellIs" dxfId="2414" priority="4081" operator="equal">
      <formula>"OPORTUNIDADE"</formula>
    </cfRule>
  </conditionalFormatting>
  <conditionalFormatting sqref="Z25:Z26">
    <cfRule type="cellIs" dxfId="2413" priority="4079" operator="equal">
      <formula>"NÃO"</formula>
    </cfRule>
    <cfRule type="cellIs" dxfId="2412" priority="4080" operator="equal">
      <formula>"SIM"</formula>
    </cfRule>
  </conditionalFormatting>
  <conditionalFormatting sqref="Z25:Z26">
    <cfRule type="cellIs" dxfId="2411" priority="4078" operator="equal">
      <formula>"OPORTUNIDADE"</formula>
    </cfRule>
  </conditionalFormatting>
  <conditionalFormatting sqref="Z25:Z26">
    <cfRule type="cellIs" dxfId="2410" priority="4076" operator="equal">
      <formula>"NÃO"</formula>
    </cfRule>
    <cfRule type="cellIs" dxfId="2409" priority="4077" operator="equal">
      <formula>"SIM"</formula>
    </cfRule>
  </conditionalFormatting>
  <conditionalFormatting sqref="Z25:Z26">
    <cfRule type="cellIs" dxfId="2408" priority="4075" operator="equal">
      <formula>"OPORTUNIDADE"</formula>
    </cfRule>
  </conditionalFormatting>
  <conditionalFormatting sqref="Z25:Z26">
    <cfRule type="cellIs" dxfId="2407" priority="4073" operator="equal">
      <formula>"NÃO"</formula>
    </cfRule>
    <cfRule type="cellIs" dxfId="2406" priority="4074" operator="equal">
      <formula>"SIM"</formula>
    </cfRule>
  </conditionalFormatting>
  <conditionalFormatting sqref="Z25:Z26">
    <cfRule type="cellIs" dxfId="2405" priority="4072" operator="equal">
      <formula>"OPORTUNIDADE"</formula>
    </cfRule>
  </conditionalFormatting>
  <conditionalFormatting sqref="Z25:Z26">
    <cfRule type="cellIs" dxfId="2404" priority="4070" operator="equal">
      <formula>"NÃO"</formula>
    </cfRule>
    <cfRule type="cellIs" dxfId="2403" priority="4071" operator="equal">
      <formula>"SIM"</formula>
    </cfRule>
  </conditionalFormatting>
  <conditionalFormatting sqref="Z25:Z26">
    <cfRule type="cellIs" dxfId="2402" priority="4069" operator="equal">
      <formula>"OPORTUNIDADE"</formula>
    </cfRule>
  </conditionalFormatting>
  <conditionalFormatting sqref="Z25:Z26">
    <cfRule type="cellIs" dxfId="2401" priority="4067" operator="equal">
      <formula>"NÃO"</formula>
    </cfRule>
    <cfRule type="cellIs" dxfId="2400" priority="4068" operator="equal">
      <formula>"SIM"</formula>
    </cfRule>
  </conditionalFormatting>
  <conditionalFormatting sqref="Z25:Z26">
    <cfRule type="cellIs" dxfId="2399" priority="4066" operator="equal">
      <formula>"OPORTUNIDADE"</formula>
    </cfRule>
  </conditionalFormatting>
  <conditionalFormatting sqref="Z25:Z26">
    <cfRule type="cellIs" dxfId="2398" priority="4064" operator="equal">
      <formula>"NÃO"</formula>
    </cfRule>
    <cfRule type="cellIs" dxfId="2397" priority="4065" operator="equal">
      <formula>"SIM"</formula>
    </cfRule>
  </conditionalFormatting>
  <conditionalFormatting sqref="Z25:Z26">
    <cfRule type="cellIs" dxfId="2396" priority="4063" operator="equal">
      <formula>"OPORTUNIDADE"</formula>
    </cfRule>
  </conditionalFormatting>
  <conditionalFormatting sqref="Z25:Z26">
    <cfRule type="cellIs" dxfId="2395" priority="4061" operator="equal">
      <formula>"NÃO"</formula>
    </cfRule>
    <cfRule type="cellIs" dxfId="2394" priority="4062" operator="equal">
      <formula>"SIM"</formula>
    </cfRule>
  </conditionalFormatting>
  <conditionalFormatting sqref="Z25:Z26">
    <cfRule type="cellIs" dxfId="2393" priority="4060" operator="equal">
      <formula>"OPORTUNIDADE"</formula>
    </cfRule>
  </conditionalFormatting>
  <conditionalFormatting sqref="Z25:Z26">
    <cfRule type="cellIs" dxfId="2392" priority="4058" operator="equal">
      <formula>"NÃO"</formula>
    </cfRule>
    <cfRule type="cellIs" dxfId="2391" priority="4059" operator="equal">
      <formula>"SIM"</formula>
    </cfRule>
  </conditionalFormatting>
  <conditionalFormatting sqref="Z25:Z26">
    <cfRule type="cellIs" dxfId="2390" priority="4057" operator="equal">
      <formula>"OPORTUNIDADE"</formula>
    </cfRule>
  </conditionalFormatting>
  <conditionalFormatting sqref="Z25:Z26">
    <cfRule type="cellIs" dxfId="2389" priority="4055" operator="equal">
      <formula>"NÃO"</formula>
    </cfRule>
    <cfRule type="cellIs" dxfId="2388" priority="4056" operator="equal">
      <formula>"SIM"</formula>
    </cfRule>
  </conditionalFormatting>
  <conditionalFormatting sqref="Z25:Z26">
    <cfRule type="cellIs" dxfId="2387" priority="4054" operator="equal">
      <formula>"OPORTUNIDADE"</formula>
    </cfRule>
  </conditionalFormatting>
  <conditionalFormatting sqref="Z25:Z26">
    <cfRule type="cellIs" dxfId="2386" priority="4052" operator="equal">
      <formula>"NÃO"</formula>
    </cfRule>
    <cfRule type="cellIs" dxfId="2385" priority="4053" operator="equal">
      <formula>"SIM"</formula>
    </cfRule>
  </conditionalFormatting>
  <conditionalFormatting sqref="Z25:Z26">
    <cfRule type="cellIs" dxfId="2384" priority="4051" operator="equal">
      <formula>"OPORTUNIDADE"</formula>
    </cfRule>
  </conditionalFormatting>
  <conditionalFormatting sqref="Z25:Z26">
    <cfRule type="cellIs" dxfId="2383" priority="4049" operator="equal">
      <formula>"NÃO"</formula>
    </cfRule>
    <cfRule type="cellIs" dxfId="2382" priority="4050" operator="equal">
      <formula>"SIM"</formula>
    </cfRule>
  </conditionalFormatting>
  <conditionalFormatting sqref="Z25:Z26">
    <cfRule type="cellIs" dxfId="2381" priority="4048" operator="equal">
      <formula>"OPORTUNIDADE"</formula>
    </cfRule>
  </conditionalFormatting>
  <conditionalFormatting sqref="Z25:Z26">
    <cfRule type="cellIs" dxfId="2380" priority="4046" operator="equal">
      <formula>"NÃO"</formula>
    </cfRule>
    <cfRule type="cellIs" dxfId="2379" priority="4047" operator="equal">
      <formula>"SIM"</formula>
    </cfRule>
  </conditionalFormatting>
  <conditionalFormatting sqref="Z24:Z25">
    <cfRule type="cellIs" dxfId="2378" priority="4042" operator="equal">
      <formula>"OPORTUNIDADE"</formula>
    </cfRule>
  </conditionalFormatting>
  <conditionalFormatting sqref="Z24:Z25">
    <cfRule type="cellIs" dxfId="2377" priority="4040" operator="equal">
      <formula>"NÃO"</formula>
    </cfRule>
    <cfRule type="cellIs" dxfId="2376" priority="4041" operator="equal">
      <formula>"SIM"</formula>
    </cfRule>
  </conditionalFormatting>
  <conditionalFormatting sqref="Z24:Z25">
    <cfRule type="cellIs" dxfId="2375" priority="4039" operator="equal">
      <formula>"OPORTUNIDADE"</formula>
    </cfRule>
  </conditionalFormatting>
  <conditionalFormatting sqref="Z24:Z25">
    <cfRule type="cellIs" dxfId="2374" priority="4037" operator="equal">
      <formula>"NÃO"</formula>
    </cfRule>
    <cfRule type="cellIs" dxfId="2373" priority="4038" operator="equal">
      <formula>"SIM"</formula>
    </cfRule>
  </conditionalFormatting>
  <conditionalFormatting sqref="Y24:Y25">
    <cfRule type="cellIs" dxfId="2372" priority="4036" operator="equal">
      <formula>"OPORTUNIDADE"</formula>
    </cfRule>
  </conditionalFormatting>
  <conditionalFormatting sqref="Y24:Y25">
    <cfRule type="cellIs" dxfId="2371" priority="4034" operator="equal">
      <formula>"NÃO"</formula>
    </cfRule>
    <cfRule type="cellIs" dxfId="2370" priority="4035" operator="equal">
      <formula>"SIM"</formula>
    </cfRule>
  </conditionalFormatting>
  <conditionalFormatting sqref="Z29:Z30">
    <cfRule type="cellIs" dxfId="2369" priority="4033" operator="equal">
      <formula>"OPORTUNIDADE"</formula>
    </cfRule>
  </conditionalFormatting>
  <conditionalFormatting sqref="Z29:Z30">
    <cfRule type="cellIs" dxfId="2368" priority="4031" operator="equal">
      <formula>"NÃO"</formula>
    </cfRule>
    <cfRule type="cellIs" dxfId="2367" priority="4032" operator="equal">
      <formula>"SIM"</formula>
    </cfRule>
  </conditionalFormatting>
  <conditionalFormatting sqref="Z30:Z31">
    <cfRule type="cellIs" dxfId="2366" priority="4030" operator="equal">
      <formula>"OPORTUNIDADE"</formula>
    </cfRule>
  </conditionalFormatting>
  <conditionalFormatting sqref="Z30:Z31">
    <cfRule type="cellIs" dxfId="2365" priority="4028" operator="equal">
      <formula>"NÃO"</formula>
    </cfRule>
    <cfRule type="cellIs" dxfId="2364" priority="4029" operator="equal">
      <formula>"SIM"</formula>
    </cfRule>
  </conditionalFormatting>
  <conditionalFormatting sqref="Z30:Z31">
    <cfRule type="cellIs" dxfId="2363" priority="4027" operator="equal">
      <formula>"OPORTUNIDADE"</formula>
    </cfRule>
  </conditionalFormatting>
  <conditionalFormatting sqref="Z30:Z31">
    <cfRule type="cellIs" dxfId="2362" priority="4025" operator="equal">
      <formula>"NÃO"</formula>
    </cfRule>
    <cfRule type="cellIs" dxfId="2361" priority="4026" operator="equal">
      <formula>"SIM"</formula>
    </cfRule>
  </conditionalFormatting>
  <conditionalFormatting sqref="Z30:Z31">
    <cfRule type="cellIs" dxfId="2360" priority="4024" operator="equal">
      <formula>"OPORTUNIDADE"</formula>
    </cfRule>
  </conditionalFormatting>
  <conditionalFormatting sqref="Z30:Z31">
    <cfRule type="cellIs" dxfId="2359" priority="4022" operator="equal">
      <formula>"NÃO"</formula>
    </cfRule>
    <cfRule type="cellIs" dxfId="2358" priority="4023" operator="equal">
      <formula>"SIM"</formula>
    </cfRule>
  </conditionalFormatting>
  <conditionalFormatting sqref="Z32:Z33">
    <cfRule type="cellIs" dxfId="2357" priority="4015" operator="equal">
      <formula>"OPORTUNIDADE"</formula>
    </cfRule>
  </conditionalFormatting>
  <conditionalFormatting sqref="Z32:Z33">
    <cfRule type="cellIs" dxfId="2356" priority="4013" operator="equal">
      <formula>"NÃO"</formula>
    </cfRule>
    <cfRule type="cellIs" dxfId="2355" priority="4014" operator="equal">
      <formula>"SIM"</formula>
    </cfRule>
  </conditionalFormatting>
  <conditionalFormatting sqref="Z32:Z34">
    <cfRule type="cellIs" dxfId="2354" priority="4009" operator="equal">
      <formula>"OPORTUNIDADE"</formula>
    </cfRule>
  </conditionalFormatting>
  <conditionalFormatting sqref="Z32:Z34">
    <cfRule type="cellIs" dxfId="2353" priority="4007" operator="equal">
      <formula>"NÃO"</formula>
    </cfRule>
    <cfRule type="cellIs" dxfId="2352" priority="4008" operator="equal">
      <formula>"SIM"</formula>
    </cfRule>
  </conditionalFormatting>
  <conditionalFormatting sqref="Z32:Z33">
    <cfRule type="cellIs" dxfId="2351" priority="4006" operator="equal">
      <formula>"OPORTUNIDADE"</formula>
    </cfRule>
  </conditionalFormatting>
  <conditionalFormatting sqref="Z32:Z33">
    <cfRule type="cellIs" dxfId="2350" priority="4004" operator="equal">
      <formula>"NÃO"</formula>
    </cfRule>
    <cfRule type="cellIs" dxfId="2349" priority="4005" operator="equal">
      <formula>"SIM"</formula>
    </cfRule>
  </conditionalFormatting>
  <conditionalFormatting sqref="Z33:Z34">
    <cfRule type="cellIs" dxfId="2348" priority="4003" operator="equal">
      <formula>"OPORTUNIDADE"</formula>
    </cfRule>
  </conditionalFormatting>
  <conditionalFormatting sqref="Z33:Z34">
    <cfRule type="cellIs" dxfId="2347" priority="4001" operator="equal">
      <formula>"NÃO"</formula>
    </cfRule>
    <cfRule type="cellIs" dxfId="2346" priority="4002" operator="equal">
      <formula>"SIM"</formula>
    </cfRule>
  </conditionalFormatting>
  <conditionalFormatting sqref="Z32:Z33">
    <cfRule type="cellIs" dxfId="2345" priority="4000" operator="equal">
      <formula>"OPORTUNIDADE"</formula>
    </cfRule>
  </conditionalFormatting>
  <conditionalFormatting sqref="Z32:Z33">
    <cfRule type="cellIs" dxfId="2344" priority="3998" operator="equal">
      <formula>"NÃO"</formula>
    </cfRule>
    <cfRule type="cellIs" dxfId="2343" priority="3999" operator="equal">
      <formula>"SIM"</formula>
    </cfRule>
  </conditionalFormatting>
  <conditionalFormatting sqref="Z33:Z34">
    <cfRule type="cellIs" dxfId="2342" priority="3997" operator="equal">
      <formula>"OPORTUNIDADE"</formula>
    </cfRule>
  </conditionalFormatting>
  <conditionalFormatting sqref="Z33:Z34">
    <cfRule type="cellIs" dxfId="2341" priority="3995" operator="equal">
      <formula>"NÃO"</formula>
    </cfRule>
    <cfRule type="cellIs" dxfId="2340" priority="3996" operator="equal">
      <formula>"SIM"</formula>
    </cfRule>
  </conditionalFormatting>
  <conditionalFormatting sqref="Z31:Z32">
    <cfRule type="cellIs" dxfId="2339" priority="3991" operator="equal">
      <formula>"OPORTUNIDADE"</formula>
    </cfRule>
  </conditionalFormatting>
  <conditionalFormatting sqref="Z31:Z32">
    <cfRule type="cellIs" dxfId="2338" priority="3989" operator="equal">
      <formula>"NÃO"</formula>
    </cfRule>
    <cfRule type="cellIs" dxfId="2337" priority="3990" operator="equal">
      <formula>"SIM"</formula>
    </cfRule>
  </conditionalFormatting>
  <conditionalFormatting sqref="BK13">
    <cfRule type="iconSet" priority="3988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987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3986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985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3984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3983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3982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3981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336" priority="3980" operator="equal">
      <formula>"OPORTUNIDADE"</formula>
    </cfRule>
  </conditionalFormatting>
  <conditionalFormatting sqref="Y22:Y24">
    <cfRule type="cellIs" dxfId="2335" priority="3978" operator="equal">
      <formula>"NÃO"</formula>
    </cfRule>
    <cfRule type="cellIs" dxfId="2334" priority="3979" operator="equal">
      <formula>"SIM"</formula>
    </cfRule>
  </conditionalFormatting>
  <conditionalFormatting sqref="Y25:Y26">
    <cfRule type="cellIs" dxfId="2333" priority="3977" operator="equal">
      <formula>"OPORTUNIDADE"</formula>
    </cfRule>
  </conditionalFormatting>
  <conditionalFormatting sqref="Y25:Y26">
    <cfRule type="cellIs" dxfId="2332" priority="3975" operator="equal">
      <formula>"NÃO"</formula>
    </cfRule>
    <cfRule type="cellIs" dxfId="2331" priority="3976" operator="equal">
      <formula>"SIM"</formula>
    </cfRule>
  </conditionalFormatting>
  <conditionalFormatting sqref="Y25:Y26">
    <cfRule type="cellIs" dxfId="2330" priority="3974" operator="equal">
      <formula>"OPORTUNIDADE"</formula>
    </cfRule>
  </conditionalFormatting>
  <conditionalFormatting sqref="Y25:Y26">
    <cfRule type="cellIs" dxfId="2329" priority="3972" operator="equal">
      <formula>"NÃO"</formula>
    </cfRule>
    <cfRule type="cellIs" dxfId="2328" priority="3973" operator="equal">
      <formula>"SIM"</formula>
    </cfRule>
  </conditionalFormatting>
  <conditionalFormatting sqref="Y26:Y27">
    <cfRule type="cellIs" dxfId="2327" priority="3971" operator="equal">
      <formula>"OPORTUNIDADE"</formula>
    </cfRule>
  </conditionalFormatting>
  <conditionalFormatting sqref="Y26:Y27">
    <cfRule type="cellIs" dxfId="2326" priority="3969" operator="equal">
      <formula>"NÃO"</formula>
    </cfRule>
    <cfRule type="cellIs" dxfId="2325" priority="3970" operator="equal">
      <formula>"SIM"</formula>
    </cfRule>
  </conditionalFormatting>
  <conditionalFormatting sqref="Y26:Y27">
    <cfRule type="cellIs" dxfId="2324" priority="3968" operator="equal">
      <formula>"OPORTUNIDADE"</formula>
    </cfRule>
  </conditionalFormatting>
  <conditionalFormatting sqref="Y26:Y27">
    <cfRule type="cellIs" dxfId="2323" priority="3966" operator="equal">
      <formula>"NÃO"</formula>
    </cfRule>
    <cfRule type="cellIs" dxfId="2322" priority="3967" operator="equal">
      <formula>"SIM"</formula>
    </cfRule>
  </conditionalFormatting>
  <conditionalFormatting sqref="Y27:Y28">
    <cfRule type="cellIs" dxfId="2321" priority="3965" operator="equal">
      <formula>"OPORTUNIDADE"</formula>
    </cfRule>
  </conditionalFormatting>
  <conditionalFormatting sqref="Y27:Y28">
    <cfRule type="cellIs" dxfId="2320" priority="3963" operator="equal">
      <formula>"NÃO"</formula>
    </cfRule>
    <cfRule type="cellIs" dxfId="2319" priority="3964" operator="equal">
      <formula>"SIM"</formula>
    </cfRule>
  </conditionalFormatting>
  <conditionalFormatting sqref="Y27:Y28">
    <cfRule type="cellIs" dxfId="2318" priority="3962" operator="equal">
      <formula>"OPORTUNIDADE"</formula>
    </cfRule>
  </conditionalFormatting>
  <conditionalFormatting sqref="Y27:Y28">
    <cfRule type="cellIs" dxfId="2317" priority="3960" operator="equal">
      <formula>"NÃO"</formula>
    </cfRule>
    <cfRule type="cellIs" dxfId="2316" priority="3961" operator="equal">
      <formula>"SIM"</formula>
    </cfRule>
  </conditionalFormatting>
  <conditionalFormatting sqref="Y28:Y29">
    <cfRule type="cellIs" dxfId="2315" priority="3959" operator="equal">
      <formula>"OPORTUNIDADE"</formula>
    </cfRule>
  </conditionalFormatting>
  <conditionalFormatting sqref="Y28:Y29">
    <cfRule type="cellIs" dxfId="2314" priority="3957" operator="equal">
      <formula>"NÃO"</formula>
    </cfRule>
    <cfRule type="cellIs" dxfId="2313" priority="3958" operator="equal">
      <formula>"SIM"</formula>
    </cfRule>
  </conditionalFormatting>
  <conditionalFormatting sqref="Y28:Y29">
    <cfRule type="cellIs" dxfId="2312" priority="3956" operator="equal">
      <formula>"OPORTUNIDADE"</formula>
    </cfRule>
  </conditionalFormatting>
  <conditionalFormatting sqref="Y28:Y29">
    <cfRule type="cellIs" dxfId="2311" priority="3954" operator="equal">
      <formula>"NÃO"</formula>
    </cfRule>
    <cfRule type="cellIs" dxfId="2310" priority="3955" operator="equal">
      <formula>"SIM"</formula>
    </cfRule>
  </conditionalFormatting>
  <conditionalFormatting sqref="Y29:Y30">
    <cfRule type="cellIs" dxfId="2309" priority="3953" operator="equal">
      <formula>"OPORTUNIDADE"</formula>
    </cfRule>
  </conditionalFormatting>
  <conditionalFormatting sqref="Y29:Y30">
    <cfRule type="cellIs" dxfId="2308" priority="3951" operator="equal">
      <formula>"NÃO"</formula>
    </cfRule>
    <cfRule type="cellIs" dxfId="2307" priority="3952" operator="equal">
      <formula>"SIM"</formula>
    </cfRule>
  </conditionalFormatting>
  <conditionalFormatting sqref="Y29:Y30">
    <cfRule type="cellIs" dxfId="2306" priority="3950" operator="equal">
      <formula>"OPORTUNIDADE"</formula>
    </cfRule>
  </conditionalFormatting>
  <conditionalFormatting sqref="Y29:Y30">
    <cfRule type="cellIs" dxfId="2305" priority="3948" operator="equal">
      <formula>"NÃO"</formula>
    </cfRule>
    <cfRule type="cellIs" dxfId="2304" priority="3949" operator="equal">
      <formula>"SIM"</formula>
    </cfRule>
  </conditionalFormatting>
  <conditionalFormatting sqref="Y30:Y31">
    <cfRule type="cellIs" dxfId="2303" priority="3947" operator="equal">
      <formula>"OPORTUNIDADE"</formula>
    </cfRule>
  </conditionalFormatting>
  <conditionalFormatting sqref="Y30:Y31">
    <cfRule type="cellIs" dxfId="2302" priority="3945" operator="equal">
      <formula>"NÃO"</formula>
    </cfRule>
    <cfRule type="cellIs" dxfId="2301" priority="3946" operator="equal">
      <formula>"SIM"</formula>
    </cfRule>
  </conditionalFormatting>
  <conditionalFormatting sqref="Y30:Y31">
    <cfRule type="cellIs" dxfId="2300" priority="3944" operator="equal">
      <formula>"OPORTUNIDADE"</formula>
    </cfRule>
  </conditionalFormatting>
  <conditionalFormatting sqref="Y30:Y31">
    <cfRule type="cellIs" dxfId="2299" priority="3942" operator="equal">
      <formula>"NÃO"</formula>
    </cfRule>
    <cfRule type="cellIs" dxfId="2298" priority="3943" operator="equal">
      <formula>"SIM"</formula>
    </cfRule>
  </conditionalFormatting>
  <conditionalFormatting sqref="Y31:Y32">
    <cfRule type="cellIs" dxfId="2297" priority="3941" operator="equal">
      <formula>"OPORTUNIDADE"</formula>
    </cfRule>
  </conditionalFormatting>
  <conditionalFormatting sqref="Y31:Y32">
    <cfRule type="cellIs" dxfId="2296" priority="3939" operator="equal">
      <formula>"NÃO"</formula>
    </cfRule>
    <cfRule type="cellIs" dxfId="2295" priority="3940" operator="equal">
      <formula>"SIM"</formula>
    </cfRule>
  </conditionalFormatting>
  <conditionalFormatting sqref="Y31:Y32">
    <cfRule type="cellIs" dxfId="2294" priority="3938" operator="equal">
      <formula>"OPORTUNIDADE"</formula>
    </cfRule>
  </conditionalFormatting>
  <conditionalFormatting sqref="Y31:Y32">
    <cfRule type="cellIs" dxfId="2293" priority="3936" operator="equal">
      <formula>"NÃO"</formula>
    </cfRule>
    <cfRule type="cellIs" dxfId="2292" priority="3937" operator="equal">
      <formula>"SIM"</formula>
    </cfRule>
  </conditionalFormatting>
  <conditionalFormatting sqref="Y32:Y33">
    <cfRule type="cellIs" dxfId="2291" priority="3935" operator="equal">
      <formula>"OPORTUNIDADE"</formula>
    </cfRule>
  </conditionalFormatting>
  <conditionalFormatting sqref="Y32:Y33">
    <cfRule type="cellIs" dxfId="2290" priority="3933" operator="equal">
      <formula>"NÃO"</formula>
    </cfRule>
    <cfRule type="cellIs" dxfId="2289" priority="3934" operator="equal">
      <formula>"SIM"</formula>
    </cfRule>
  </conditionalFormatting>
  <conditionalFormatting sqref="Y32:Y33">
    <cfRule type="cellIs" dxfId="2288" priority="3932" operator="equal">
      <formula>"OPORTUNIDADE"</formula>
    </cfRule>
  </conditionalFormatting>
  <conditionalFormatting sqref="Y32:Y33">
    <cfRule type="cellIs" dxfId="2287" priority="3930" operator="equal">
      <formula>"NÃO"</formula>
    </cfRule>
    <cfRule type="cellIs" dxfId="2286" priority="3931" operator="equal">
      <formula>"SIM"</formula>
    </cfRule>
  </conditionalFormatting>
  <conditionalFormatting sqref="Y33:Y34">
    <cfRule type="cellIs" dxfId="2285" priority="3929" operator="equal">
      <formula>"OPORTUNIDADE"</formula>
    </cfRule>
  </conditionalFormatting>
  <conditionalFormatting sqref="Y33:Y34">
    <cfRule type="cellIs" dxfId="2284" priority="3927" operator="equal">
      <formula>"NÃO"</formula>
    </cfRule>
    <cfRule type="cellIs" dxfId="2283" priority="3928" operator="equal">
      <formula>"SIM"</formula>
    </cfRule>
  </conditionalFormatting>
  <conditionalFormatting sqref="Y33:Y34">
    <cfRule type="cellIs" dxfId="2282" priority="3926" operator="equal">
      <formula>"OPORTUNIDADE"</formula>
    </cfRule>
  </conditionalFormatting>
  <conditionalFormatting sqref="Y33:Y34">
    <cfRule type="cellIs" dxfId="2281" priority="3924" operator="equal">
      <formula>"NÃO"</formula>
    </cfRule>
    <cfRule type="cellIs" dxfId="2280" priority="3925" operator="equal">
      <formula>"SIM"</formula>
    </cfRule>
  </conditionalFormatting>
  <conditionalFormatting sqref="Y34:Y36">
    <cfRule type="cellIs" dxfId="2279" priority="3923" operator="equal">
      <formula>"OPORTUNIDADE"</formula>
    </cfRule>
  </conditionalFormatting>
  <conditionalFormatting sqref="Y34:Y36">
    <cfRule type="cellIs" dxfId="2278" priority="3921" operator="equal">
      <formula>"NÃO"</formula>
    </cfRule>
    <cfRule type="cellIs" dxfId="2277" priority="3922" operator="equal">
      <formula>"SIM"</formula>
    </cfRule>
  </conditionalFormatting>
  <conditionalFormatting sqref="Y34:Y36">
    <cfRule type="cellIs" dxfId="2276" priority="3920" operator="equal">
      <formula>"OPORTUNIDADE"</formula>
    </cfRule>
  </conditionalFormatting>
  <conditionalFormatting sqref="Y34:Y36">
    <cfRule type="cellIs" dxfId="2275" priority="3918" operator="equal">
      <formula>"NÃO"</formula>
    </cfRule>
    <cfRule type="cellIs" dxfId="2274" priority="3919" operator="equal">
      <formula>"SIM"</formula>
    </cfRule>
  </conditionalFormatting>
  <conditionalFormatting sqref="Y23:Z23">
    <cfRule type="cellIs" dxfId="2273" priority="3917" operator="equal">
      <formula>"OPORTUNIDADE"</formula>
    </cfRule>
  </conditionalFormatting>
  <conditionalFormatting sqref="Y23:Z23">
    <cfRule type="cellIs" dxfId="2272" priority="3915" operator="equal">
      <formula>"NÃO"</formula>
    </cfRule>
    <cfRule type="cellIs" dxfId="2271" priority="3916" operator="equal">
      <formula>"SIM"</formula>
    </cfRule>
  </conditionalFormatting>
  <conditionalFormatting sqref="Y24:Z24">
    <cfRule type="cellIs" dxfId="2270" priority="3914" operator="equal">
      <formula>"OPORTUNIDADE"</formula>
    </cfRule>
  </conditionalFormatting>
  <conditionalFormatting sqref="Y24:Z24">
    <cfRule type="cellIs" dxfId="2269" priority="3912" operator="equal">
      <formula>"NÃO"</formula>
    </cfRule>
    <cfRule type="cellIs" dxfId="2268" priority="3913" operator="equal">
      <formula>"SIM"</formula>
    </cfRule>
  </conditionalFormatting>
  <conditionalFormatting sqref="Z22">
    <cfRule type="cellIs" dxfId="2267" priority="3911" operator="equal">
      <formula>"OPORTUNIDADE"</formula>
    </cfRule>
  </conditionalFormatting>
  <conditionalFormatting sqref="Z22">
    <cfRule type="cellIs" dxfId="2266" priority="3909" operator="equal">
      <formula>"NÃO"</formula>
    </cfRule>
    <cfRule type="cellIs" dxfId="2265" priority="3910" operator="equal">
      <formula>"SIM"</formula>
    </cfRule>
  </conditionalFormatting>
  <conditionalFormatting sqref="Z22">
    <cfRule type="cellIs" dxfId="2264" priority="3908" operator="equal">
      <formula>"OPORTUNIDADE"</formula>
    </cfRule>
  </conditionalFormatting>
  <conditionalFormatting sqref="Z22">
    <cfRule type="cellIs" dxfId="2263" priority="3906" operator="equal">
      <formula>"NÃO"</formula>
    </cfRule>
    <cfRule type="cellIs" dxfId="2262" priority="3907" operator="equal">
      <formula>"SIM"</formula>
    </cfRule>
  </conditionalFormatting>
  <conditionalFormatting sqref="Z22">
    <cfRule type="cellIs" dxfId="2261" priority="3905" operator="equal">
      <formula>"OPORTUNIDADE"</formula>
    </cfRule>
  </conditionalFormatting>
  <conditionalFormatting sqref="Z22">
    <cfRule type="cellIs" dxfId="2260" priority="3903" operator="equal">
      <formula>"NÃO"</formula>
    </cfRule>
    <cfRule type="cellIs" dxfId="2259" priority="3904" operator="equal">
      <formula>"SIM"</formula>
    </cfRule>
  </conditionalFormatting>
  <conditionalFormatting sqref="Y22">
    <cfRule type="cellIs" dxfId="2258" priority="3899" operator="equal">
      <formula>"OPORTUNIDADE"</formula>
    </cfRule>
  </conditionalFormatting>
  <conditionalFormatting sqref="Y22">
    <cfRule type="cellIs" dxfId="2257" priority="3897" operator="equal">
      <formula>"NÃO"</formula>
    </cfRule>
    <cfRule type="cellIs" dxfId="2256" priority="3898" operator="equal">
      <formula>"SIM"</formula>
    </cfRule>
  </conditionalFormatting>
  <conditionalFormatting sqref="Y22">
    <cfRule type="cellIs" dxfId="2255" priority="3896" operator="equal">
      <formula>"OPORTUNIDADE"</formula>
    </cfRule>
  </conditionalFormatting>
  <conditionalFormatting sqref="Y22">
    <cfRule type="cellIs" dxfId="2254" priority="3894" operator="equal">
      <formula>"NÃO"</formula>
    </cfRule>
    <cfRule type="cellIs" dxfId="2253" priority="3895" operator="equal">
      <formula>"SIM"</formula>
    </cfRule>
  </conditionalFormatting>
  <conditionalFormatting sqref="Y22">
    <cfRule type="cellIs" dxfId="2252" priority="3893" operator="equal">
      <formula>"OPORTUNIDADE"</formula>
    </cfRule>
  </conditionalFormatting>
  <conditionalFormatting sqref="Y22">
    <cfRule type="cellIs" dxfId="2251" priority="3891" operator="equal">
      <formula>"NÃO"</formula>
    </cfRule>
    <cfRule type="cellIs" dxfId="2250" priority="3892" operator="equal">
      <formula>"SIM"</formula>
    </cfRule>
  </conditionalFormatting>
  <conditionalFormatting sqref="BP18">
    <cfRule type="iconSet" priority="3890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3889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3888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3887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249" priority="3886" operator="equal">
      <formula>"OPORTUNIDADE"</formula>
    </cfRule>
  </conditionalFormatting>
  <conditionalFormatting sqref="Y36">
    <cfRule type="cellIs" dxfId="2248" priority="3884" operator="equal">
      <formula>"NÃO"</formula>
    </cfRule>
    <cfRule type="cellIs" dxfId="2247" priority="3885" operator="equal">
      <formula>"SIM"</formula>
    </cfRule>
  </conditionalFormatting>
  <conditionalFormatting sqref="Y42:Z42">
    <cfRule type="cellIs" dxfId="2246" priority="3883" operator="equal">
      <formula>"OPORTUNIDADE"</formula>
    </cfRule>
  </conditionalFormatting>
  <conditionalFormatting sqref="Y42:Z42">
    <cfRule type="cellIs" dxfId="2245" priority="3881" operator="equal">
      <formula>"NÃO"</formula>
    </cfRule>
    <cfRule type="cellIs" dxfId="2244" priority="3882" operator="equal">
      <formula>"SIM"</formula>
    </cfRule>
  </conditionalFormatting>
  <conditionalFormatting sqref="Z43:Z44">
    <cfRule type="cellIs" dxfId="2243" priority="3880" operator="equal">
      <formula>"OPORTUNIDADE"</formula>
    </cfRule>
  </conditionalFormatting>
  <conditionalFormatting sqref="Z43:Z44">
    <cfRule type="cellIs" dxfId="2242" priority="3878" operator="equal">
      <formula>"NÃO"</formula>
    </cfRule>
    <cfRule type="cellIs" dxfId="2241" priority="3879" operator="equal">
      <formula>"SIM"</formula>
    </cfRule>
  </conditionalFormatting>
  <conditionalFormatting sqref="Z43:Z44">
    <cfRule type="cellIs" dxfId="2240" priority="3877" operator="equal">
      <formula>"OPORTUNIDADE"</formula>
    </cfRule>
  </conditionalFormatting>
  <conditionalFormatting sqref="Z43:Z44">
    <cfRule type="cellIs" dxfId="2239" priority="3875" operator="equal">
      <formula>"NÃO"</formula>
    </cfRule>
    <cfRule type="cellIs" dxfId="2238" priority="3876" operator="equal">
      <formula>"SIM"</formula>
    </cfRule>
  </conditionalFormatting>
  <conditionalFormatting sqref="Z43:Z44">
    <cfRule type="cellIs" dxfId="2237" priority="3874" operator="equal">
      <formula>"OPORTUNIDADE"</formula>
    </cfRule>
  </conditionalFormatting>
  <conditionalFormatting sqref="Z43:Z44">
    <cfRule type="cellIs" dxfId="2236" priority="3872" operator="equal">
      <formula>"NÃO"</formula>
    </cfRule>
    <cfRule type="cellIs" dxfId="2235" priority="3873" operator="equal">
      <formula>"SIM"</formula>
    </cfRule>
  </conditionalFormatting>
  <conditionalFormatting sqref="Y43:Y44">
    <cfRule type="cellIs" dxfId="2234" priority="3871" operator="equal">
      <formula>"OPORTUNIDADE"</formula>
    </cfRule>
  </conditionalFormatting>
  <conditionalFormatting sqref="Y43:Y44">
    <cfRule type="cellIs" dxfId="2233" priority="3869" operator="equal">
      <formula>"NÃO"</formula>
    </cfRule>
    <cfRule type="cellIs" dxfId="2232" priority="3870" operator="equal">
      <formula>"SIM"</formula>
    </cfRule>
  </conditionalFormatting>
  <conditionalFormatting sqref="Y42:Z44">
    <cfRule type="cellIs" dxfId="2231" priority="3868" operator="equal">
      <formula>"OPORTUNIDADE"</formula>
    </cfRule>
  </conditionalFormatting>
  <conditionalFormatting sqref="Y42:Z44">
    <cfRule type="cellIs" dxfId="2230" priority="3866" operator="equal">
      <formula>"NÃO"</formula>
    </cfRule>
    <cfRule type="cellIs" dxfId="2229" priority="3867" operator="equal">
      <formula>"SIM"</formula>
    </cfRule>
  </conditionalFormatting>
  <conditionalFormatting sqref="Z43:Z44">
    <cfRule type="cellIs" dxfId="2228" priority="3865" operator="equal">
      <formula>"OPORTUNIDADE"</formula>
    </cfRule>
  </conditionalFormatting>
  <conditionalFormatting sqref="Z43:Z44">
    <cfRule type="cellIs" dxfId="2227" priority="3863" operator="equal">
      <formula>"NÃO"</formula>
    </cfRule>
    <cfRule type="cellIs" dxfId="2226" priority="3864" operator="equal">
      <formula>"SIM"</formula>
    </cfRule>
  </conditionalFormatting>
  <conditionalFormatting sqref="Z43:Z44">
    <cfRule type="cellIs" dxfId="2225" priority="3862" operator="equal">
      <formula>"OPORTUNIDADE"</formula>
    </cfRule>
  </conditionalFormatting>
  <conditionalFormatting sqref="Z43:Z44">
    <cfRule type="cellIs" dxfId="2224" priority="3860" operator="equal">
      <formula>"NÃO"</formula>
    </cfRule>
    <cfRule type="cellIs" dxfId="2223" priority="3861" operator="equal">
      <formula>"SIM"</formula>
    </cfRule>
  </conditionalFormatting>
  <conditionalFormatting sqref="Y43:Y44">
    <cfRule type="cellIs" dxfId="2222" priority="3859" operator="equal">
      <formula>"OPORTUNIDADE"</formula>
    </cfRule>
  </conditionalFormatting>
  <conditionalFormatting sqref="Y43:Y44">
    <cfRule type="cellIs" dxfId="2221" priority="3857" operator="equal">
      <formula>"NÃO"</formula>
    </cfRule>
    <cfRule type="cellIs" dxfId="2220" priority="3858" operator="equal">
      <formula>"SIM"</formula>
    </cfRule>
  </conditionalFormatting>
  <conditionalFormatting sqref="Y42:Y44">
    <cfRule type="cellIs" dxfId="2219" priority="3856" operator="equal">
      <formula>"OPORTUNIDADE"</formula>
    </cfRule>
  </conditionalFormatting>
  <conditionalFormatting sqref="Y42:Y44">
    <cfRule type="cellIs" dxfId="2218" priority="3854" operator="equal">
      <formula>"NÃO"</formula>
    </cfRule>
    <cfRule type="cellIs" dxfId="2217" priority="3855" operator="equal">
      <formula>"SIM"</formula>
    </cfRule>
  </conditionalFormatting>
  <conditionalFormatting sqref="Y42:Z42">
    <cfRule type="cellIs" dxfId="2216" priority="3853" operator="equal">
      <formula>"OPORTUNIDADE"</formula>
    </cfRule>
  </conditionalFormatting>
  <conditionalFormatting sqref="Y42:Z42">
    <cfRule type="cellIs" dxfId="2215" priority="3851" operator="equal">
      <formula>"NÃO"</formula>
    </cfRule>
    <cfRule type="cellIs" dxfId="2214" priority="3852" operator="equal">
      <formula>"SIM"</formula>
    </cfRule>
  </conditionalFormatting>
  <conditionalFormatting sqref="Y43:Z43">
    <cfRule type="cellIs" dxfId="2213" priority="3850" operator="equal">
      <formula>"OPORTUNIDADE"</formula>
    </cfRule>
  </conditionalFormatting>
  <conditionalFormatting sqref="Y43:Z43">
    <cfRule type="cellIs" dxfId="2212" priority="3848" operator="equal">
      <formula>"NÃO"</formula>
    </cfRule>
    <cfRule type="cellIs" dxfId="2211" priority="3849" operator="equal">
      <formula>"SIM"</formula>
    </cfRule>
  </conditionalFormatting>
  <conditionalFormatting sqref="Z44:Z45">
    <cfRule type="cellIs" dxfId="2210" priority="3847" operator="equal">
      <formula>"OPORTUNIDADE"</formula>
    </cfRule>
  </conditionalFormatting>
  <conditionalFormatting sqref="Z44:Z45">
    <cfRule type="cellIs" dxfId="2209" priority="3845" operator="equal">
      <formula>"NÃO"</formula>
    </cfRule>
    <cfRule type="cellIs" dxfId="2208" priority="3846" operator="equal">
      <formula>"SIM"</formula>
    </cfRule>
  </conditionalFormatting>
  <conditionalFormatting sqref="Z44:Z45">
    <cfRule type="cellIs" dxfId="2207" priority="3844" operator="equal">
      <formula>"OPORTUNIDADE"</formula>
    </cfRule>
  </conditionalFormatting>
  <conditionalFormatting sqref="Z44:Z45">
    <cfRule type="cellIs" dxfId="2206" priority="3842" operator="equal">
      <formula>"NÃO"</formula>
    </cfRule>
    <cfRule type="cellIs" dxfId="2205" priority="3843" operator="equal">
      <formula>"SIM"</formula>
    </cfRule>
  </conditionalFormatting>
  <conditionalFormatting sqref="Z44:Z45">
    <cfRule type="cellIs" dxfId="2204" priority="3841" operator="equal">
      <formula>"OPORTUNIDADE"</formula>
    </cfRule>
  </conditionalFormatting>
  <conditionalFormatting sqref="Z44:Z45">
    <cfRule type="cellIs" dxfId="2203" priority="3839" operator="equal">
      <formula>"NÃO"</formula>
    </cfRule>
    <cfRule type="cellIs" dxfId="2202" priority="3840" operator="equal">
      <formula>"SIM"</formula>
    </cfRule>
  </conditionalFormatting>
  <conditionalFormatting sqref="Z44:Z45">
    <cfRule type="cellIs" dxfId="2201" priority="3838" operator="equal">
      <formula>"OPORTUNIDADE"</formula>
    </cfRule>
  </conditionalFormatting>
  <conditionalFormatting sqref="Z44:Z45">
    <cfRule type="cellIs" dxfId="2200" priority="3836" operator="equal">
      <formula>"NÃO"</formula>
    </cfRule>
    <cfRule type="cellIs" dxfId="2199" priority="3837" operator="equal">
      <formula>"SIM"</formula>
    </cfRule>
  </conditionalFormatting>
  <conditionalFormatting sqref="Z44:Z45">
    <cfRule type="cellIs" dxfId="2198" priority="3835" operator="equal">
      <formula>"OPORTUNIDADE"</formula>
    </cfRule>
  </conditionalFormatting>
  <conditionalFormatting sqref="Z44:Z45">
    <cfRule type="cellIs" dxfId="2197" priority="3833" operator="equal">
      <formula>"NÃO"</formula>
    </cfRule>
    <cfRule type="cellIs" dxfId="2196" priority="3834" operator="equal">
      <formula>"SIM"</formula>
    </cfRule>
  </conditionalFormatting>
  <conditionalFormatting sqref="Z44:Z45">
    <cfRule type="cellIs" dxfId="2195" priority="3832" operator="equal">
      <formula>"OPORTUNIDADE"</formula>
    </cfRule>
  </conditionalFormatting>
  <conditionalFormatting sqref="Z44:Z45">
    <cfRule type="cellIs" dxfId="2194" priority="3830" operator="equal">
      <formula>"NÃO"</formula>
    </cfRule>
    <cfRule type="cellIs" dxfId="2193" priority="3831" operator="equal">
      <formula>"SIM"</formula>
    </cfRule>
  </conditionalFormatting>
  <conditionalFormatting sqref="Z44:Z45">
    <cfRule type="cellIs" dxfId="2192" priority="3829" operator="equal">
      <formula>"OPORTUNIDADE"</formula>
    </cfRule>
  </conditionalFormatting>
  <conditionalFormatting sqref="Z44:Z45">
    <cfRule type="cellIs" dxfId="2191" priority="3827" operator="equal">
      <formula>"NÃO"</formula>
    </cfRule>
    <cfRule type="cellIs" dxfId="2190" priority="3828" operator="equal">
      <formula>"SIM"</formula>
    </cfRule>
  </conditionalFormatting>
  <conditionalFormatting sqref="Z44:Z45">
    <cfRule type="cellIs" dxfId="2189" priority="3826" operator="equal">
      <formula>"OPORTUNIDADE"</formula>
    </cfRule>
  </conditionalFormatting>
  <conditionalFormatting sqref="Z44:Z45">
    <cfRule type="cellIs" dxfId="2188" priority="3824" operator="equal">
      <formula>"NÃO"</formula>
    </cfRule>
    <cfRule type="cellIs" dxfId="2187" priority="3825" operator="equal">
      <formula>"SIM"</formula>
    </cfRule>
  </conditionalFormatting>
  <conditionalFormatting sqref="Z44:Z45">
    <cfRule type="cellIs" dxfId="2186" priority="3823" operator="equal">
      <formula>"OPORTUNIDADE"</formula>
    </cfRule>
  </conditionalFormatting>
  <conditionalFormatting sqref="Z44:Z45">
    <cfRule type="cellIs" dxfId="2185" priority="3821" operator="equal">
      <formula>"NÃO"</formula>
    </cfRule>
    <cfRule type="cellIs" dxfId="2184" priority="3822" operator="equal">
      <formula>"SIM"</formula>
    </cfRule>
  </conditionalFormatting>
  <conditionalFormatting sqref="Z44:Z45">
    <cfRule type="cellIs" dxfId="2183" priority="3820" operator="equal">
      <formula>"OPORTUNIDADE"</formula>
    </cfRule>
  </conditionalFormatting>
  <conditionalFormatting sqref="Z44:Z45">
    <cfRule type="cellIs" dxfId="2182" priority="3818" operator="equal">
      <formula>"NÃO"</formula>
    </cfRule>
    <cfRule type="cellIs" dxfId="2181" priority="3819" operator="equal">
      <formula>"SIM"</formula>
    </cfRule>
  </conditionalFormatting>
  <conditionalFormatting sqref="Z44:Z45">
    <cfRule type="cellIs" dxfId="2180" priority="3817" operator="equal">
      <formula>"OPORTUNIDADE"</formula>
    </cfRule>
  </conditionalFormatting>
  <conditionalFormatting sqref="Z44:Z45">
    <cfRule type="cellIs" dxfId="2179" priority="3815" operator="equal">
      <formula>"NÃO"</formula>
    </cfRule>
    <cfRule type="cellIs" dxfId="2178" priority="3816" operator="equal">
      <formula>"SIM"</formula>
    </cfRule>
  </conditionalFormatting>
  <conditionalFormatting sqref="Z44:Z45">
    <cfRule type="cellIs" dxfId="2177" priority="3814" operator="equal">
      <formula>"OPORTUNIDADE"</formula>
    </cfRule>
  </conditionalFormatting>
  <conditionalFormatting sqref="Z44:Z45">
    <cfRule type="cellIs" dxfId="2176" priority="3812" operator="equal">
      <formula>"NÃO"</formula>
    </cfRule>
    <cfRule type="cellIs" dxfId="2175" priority="3813" operator="equal">
      <formula>"SIM"</formula>
    </cfRule>
  </conditionalFormatting>
  <conditionalFormatting sqref="Z44:Z45">
    <cfRule type="cellIs" dxfId="2174" priority="3811" operator="equal">
      <formula>"OPORTUNIDADE"</formula>
    </cfRule>
  </conditionalFormatting>
  <conditionalFormatting sqref="Z44:Z45">
    <cfRule type="cellIs" dxfId="2173" priority="3809" operator="equal">
      <formula>"NÃO"</formula>
    </cfRule>
    <cfRule type="cellIs" dxfId="2172" priority="3810" operator="equal">
      <formula>"SIM"</formula>
    </cfRule>
  </conditionalFormatting>
  <conditionalFormatting sqref="Z44:Z45">
    <cfRule type="cellIs" dxfId="2171" priority="3808" operator="equal">
      <formula>"OPORTUNIDADE"</formula>
    </cfRule>
  </conditionalFormatting>
  <conditionalFormatting sqref="Z44:Z45">
    <cfRule type="cellIs" dxfId="2170" priority="3806" operator="equal">
      <formula>"NÃO"</formula>
    </cfRule>
    <cfRule type="cellIs" dxfId="2169" priority="3807" operator="equal">
      <formula>"SIM"</formula>
    </cfRule>
  </conditionalFormatting>
  <conditionalFormatting sqref="Z44:Z45">
    <cfRule type="cellIs" dxfId="2168" priority="3805" operator="equal">
      <formula>"OPORTUNIDADE"</formula>
    </cfRule>
  </conditionalFormatting>
  <conditionalFormatting sqref="Z44:Z45">
    <cfRule type="cellIs" dxfId="2167" priority="3803" operator="equal">
      <formula>"NÃO"</formula>
    </cfRule>
    <cfRule type="cellIs" dxfId="2166" priority="3804" operator="equal">
      <formula>"SIM"</formula>
    </cfRule>
  </conditionalFormatting>
  <conditionalFormatting sqref="Z44:Z45">
    <cfRule type="cellIs" dxfId="2165" priority="3802" operator="equal">
      <formula>"OPORTUNIDADE"</formula>
    </cfRule>
  </conditionalFormatting>
  <conditionalFormatting sqref="Z44:Z45">
    <cfRule type="cellIs" dxfId="2164" priority="3800" operator="equal">
      <formula>"NÃO"</formula>
    </cfRule>
    <cfRule type="cellIs" dxfId="2163" priority="3801" operator="equal">
      <formula>"SIM"</formula>
    </cfRule>
  </conditionalFormatting>
  <conditionalFormatting sqref="Z44:Z45">
    <cfRule type="cellIs" dxfId="2162" priority="3799" operator="equal">
      <formula>"OPORTUNIDADE"</formula>
    </cfRule>
  </conditionalFormatting>
  <conditionalFormatting sqref="Z44:Z45">
    <cfRule type="cellIs" dxfId="2161" priority="3797" operator="equal">
      <formula>"NÃO"</formula>
    </cfRule>
    <cfRule type="cellIs" dxfId="2160" priority="3798" operator="equal">
      <formula>"SIM"</formula>
    </cfRule>
  </conditionalFormatting>
  <conditionalFormatting sqref="Z44:Z45">
    <cfRule type="cellIs" dxfId="2159" priority="3796" operator="equal">
      <formula>"OPORTUNIDADE"</formula>
    </cfRule>
  </conditionalFormatting>
  <conditionalFormatting sqref="Z44:Z45">
    <cfRule type="cellIs" dxfId="2158" priority="3794" operator="equal">
      <formula>"NÃO"</formula>
    </cfRule>
    <cfRule type="cellIs" dxfId="2157" priority="3795" operator="equal">
      <formula>"SIM"</formula>
    </cfRule>
  </conditionalFormatting>
  <conditionalFormatting sqref="Z44:Z45">
    <cfRule type="cellIs" dxfId="2156" priority="3793" operator="equal">
      <formula>"OPORTUNIDADE"</formula>
    </cfRule>
  </conditionalFormatting>
  <conditionalFormatting sqref="Z44:Z45">
    <cfRule type="cellIs" dxfId="2155" priority="3791" operator="equal">
      <formula>"NÃO"</formula>
    </cfRule>
    <cfRule type="cellIs" dxfId="2154" priority="3792" operator="equal">
      <formula>"SIM"</formula>
    </cfRule>
  </conditionalFormatting>
  <conditionalFormatting sqref="Z44:Z45">
    <cfRule type="cellIs" dxfId="2153" priority="3790" operator="equal">
      <formula>"OPORTUNIDADE"</formula>
    </cfRule>
  </conditionalFormatting>
  <conditionalFormatting sqref="Z44:Z45">
    <cfRule type="cellIs" dxfId="2152" priority="3788" operator="equal">
      <formula>"NÃO"</formula>
    </cfRule>
    <cfRule type="cellIs" dxfId="2151" priority="3789" operator="equal">
      <formula>"SIM"</formula>
    </cfRule>
  </conditionalFormatting>
  <conditionalFormatting sqref="Z44:Z45">
    <cfRule type="cellIs" dxfId="2150" priority="3787" operator="equal">
      <formula>"OPORTUNIDADE"</formula>
    </cfRule>
  </conditionalFormatting>
  <conditionalFormatting sqref="Z44:Z45">
    <cfRule type="cellIs" dxfId="2149" priority="3785" operator="equal">
      <formula>"NÃO"</formula>
    </cfRule>
    <cfRule type="cellIs" dxfId="2148" priority="3786" operator="equal">
      <formula>"SIM"</formula>
    </cfRule>
  </conditionalFormatting>
  <conditionalFormatting sqref="Z44:Z45">
    <cfRule type="cellIs" dxfId="2147" priority="3784" operator="equal">
      <formula>"OPORTUNIDADE"</formula>
    </cfRule>
  </conditionalFormatting>
  <conditionalFormatting sqref="Z44:Z45">
    <cfRule type="cellIs" dxfId="2146" priority="3782" operator="equal">
      <formula>"NÃO"</formula>
    </cfRule>
    <cfRule type="cellIs" dxfId="2145" priority="3783" operator="equal">
      <formula>"SIM"</formula>
    </cfRule>
  </conditionalFormatting>
  <conditionalFormatting sqref="Z44:Z45">
    <cfRule type="cellIs" dxfId="2144" priority="3781" operator="equal">
      <formula>"OPORTUNIDADE"</formula>
    </cfRule>
  </conditionalFormatting>
  <conditionalFormatting sqref="Z44:Z45">
    <cfRule type="cellIs" dxfId="2143" priority="3779" operator="equal">
      <formula>"NÃO"</formula>
    </cfRule>
    <cfRule type="cellIs" dxfId="2142" priority="3780" operator="equal">
      <formula>"SIM"</formula>
    </cfRule>
  </conditionalFormatting>
  <conditionalFormatting sqref="Z44:Z45">
    <cfRule type="cellIs" dxfId="2141" priority="3778" operator="equal">
      <formula>"OPORTUNIDADE"</formula>
    </cfRule>
  </conditionalFormatting>
  <conditionalFormatting sqref="Z44:Z45">
    <cfRule type="cellIs" dxfId="2140" priority="3776" operator="equal">
      <formula>"NÃO"</formula>
    </cfRule>
    <cfRule type="cellIs" dxfId="2139" priority="3777" operator="equal">
      <formula>"SIM"</formula>
    </cfRule>
  </conditionalFormatting>
  <conditionalFormatting sqref="Z44:Z45">
    <cfRule type="cellIs" dxfId="2138" priority="3775" operator="equal">
      <formula>"OPORTUNIDADE"</formula>
    </cfRule>
  </conditionalFormatting>
  <conditionalFormatting sqref="Z44:Z45">
    <cfRule type="cellIs" dxfId="2137" priority="3773" operator="equal">
      <formula>"NÃO"</formula>
    </cfRule>
    <cfRule type="cellIs" dxfId="2136" priority="3774" operator="equal">
      <formula>"SIM"</formula>
    </cfRule>
  </conditionalFormatting>
  <conditionalFormatting sqref="Z44:Z45">
    <cfRule type="cellIs" dxfId="2135" priority="3772" operator="equal">
      <formula>"OPORTUNIDADE"</formula>
    </cfRule>
  </conditionalFormatting>
  <conditionalFormatting sqref="Z44:Z45">
    <cfRule type="cellIs" dxfId="2134" priority="3770" operator="equal">
      <formula>"NÃO"</formula>
    </cfRule>
    <cfRule type="cellIs" dxfId="2133" priority="3771" operator="equal">
      <formula>"SIM"</formula>
    </cfRule>
  </conditionalFormatting>
  <conditionalFormatting sqref="Z44:Z45">
    <cfRule type="cellIs" dxfId="2132" priority="3769" operator="equal">
      <formula>"OPORTUNIDADE"</formula>
    </cfRule>
  </conditionalFormatting>
  <conditionalFormatting sqref="Z44:Z45">
    <cfRule type="cellIs" dxfId="2131" priority="3767" operator="equal">
      <formula>"NÃO"</formula>
    </cfRule>
    <cfRule type="cellIs" dxfId="2130" priority="3768" operator="equal">
      <formula>"SIM"</formula>
    </cfRule>
  </conditionalFormatting>
  <conditionalFormatting sqref="Z44:Z45">
    <cfRule type="cellIs" dxfId="2129" priority="3766" operator="equal">
      <formula>"OPORTUNIDADE"</formula>
    </cfRule>
  </conditionalFormatting>
  <conditionalFormatting sqref="Z44:Z45">
    <cfRule type="cellIs" dxfId="2128" priority="3764" operator="equal">
      <formula>"NÃO"</formula>
    </cfRule>
    <cfRule type="cellIs" dxfId="2127" priority="3765" operator="equal">
      <formula>"SIM"</formula>
    </cfRule>
  </conditionalFormatting>
  <conditionalFormatting sqref="Z44:Z45">
    <cfRule type="cellIs" dxfId="2126" priority="3763" operator="equal">
      <formula>"OPORTUNIDADE"</formula>
    </cfRule>
  </conditionalFormatting>
  <conditionalFormatting sqref="Z44:Z45">
    <cfRule type="cellIs" dxfId="2125" priority="3761" operator="equal">
      <formula>"NÃO"</formula>
    </cfRule>
    <cfRule type="cellIs" dxfId="2124" priority="3762" operator="equal">
      <formula>"SIM"</formula>
    </cfRule>
  </conditionalFormatting>
  <conditionalFormatting sqref="Z44:Z45">
    <cfRule type="cellIs" dxfId="2123" priority="3760" operator="equal">
      <formula>"OPORTUNIDADE"</formula>
    </cfRule>
  </conditionalFormatting>
  <conditionalFormatting sqref="Z44:Z45">
    <cfRule type="cellIs" dxfId="2122" priority="3758" operator="equal">
      <formula>"NÃO"</formula>
    </cfRule>
    <cfRule type="cellIs" dxfId="2121" priority="3759" operator="equal">
      <formula>"SIM"</formula>
    </cfRule>
  </conditionalFormatting>
  <conditionalFormatting sqref="Z44:Z45">
    <cfRule type="cellIs" dxfId="2120" priority="3757" operator="equal">
      <formula>"OPORTUNIDADE"</formula>
    </cfRule>
  </conditionalFormatting>
  <conditionalFormatting sqref="Z44:Z45">
    <cfRule type="cellIs" dxfId="2119" priority="3755" operator="equal">
      <formula>"NÃO"</formula>
    </cfRule>
    <cfRule type="cellIs" dxfId="2118" priority="3756" operator="equal">
      <formula>"SIM"</formula>
    </cfRule>
  </conditionalFormatting>
  <conditionalFormatting sqref="Y44:Y45">
    <cfRule type="cellIs" dxfId="2117" priority="3754" operator="equal">
      <formula>"OPORTUNIDADE"</formula>
    </cfRule>
  </conditionalFormatting>
  <conditionalFormatting sqref="Y44:Y45">
    <cfRule type="cellIs" dxfId="2116" priority="3752" operator="equal">
      <formula>"NÃO"</formula>
    </cfRule>
    <cfRule type="cellIs" dxfId="2115" priority="3753" operator="equal">
      <formula>"SIM"</formula>
    </cfRule>
  </conditionalFormatting>
  <conditionalFormatting sqref="Y44:Y45">
    <cfRule type="cellIs" dxfId="2114" priority="3751" operator="equal">
      <formula>"OPORTUNIDADE"</formula>
    </cfRule>
  </conditionalFormatting>
  <conditionalFormatting sqref="Y44:Y45">
    <cfRule type="cellIs" dxfId="2113" priority="3749" operator="equal">
      <formula>"NÃO"</formula>
    </cfRule>
    <cfRule type="cellIs" dxfId="2112" priority="3750" operator="equal">
      <formula>"SIM"</formula>
    </cfRule>
  </conditionalFormatting>
  <conditionalFormatting sqref="Y44:Y45">
    <cfRule type="cellIs" dxfId="2111" priority="3748" operator="equal">
      <formula>"OPORTUNIDADE"</formula>
    </cfRule>
  </conditionalFormatting>
  <conditionalFormatting sqref="Y44:Y45">
    <cfRule type="cellIs" dxfId="2110" priority="3746" operator="equal">
      <formula>"NÃO"</formula>
    </cfRule>
    <cfRule type="cellIs" dxfId="2109" priority="3747" operator="equal">
      <formula>"SIM"</formula>
    </cfRule>
  </conditionalFormatting>
  <conditionalFormatting sqref="Y44:Y45">
    <cfRule type="cellIs" dxfId="2108" priority="3745" operator="equal">
      <formula>"OPORTUNIDADE"</formula>
    </cfRule>
  </conditionalFormatting>
  <conditionalFormatting sqref="Y44:Y45">
    <cfRule type="cellIs" dxfId="2107" priority="3743" operator="equal">
      <formula>"NÃO"</formula>
    </cfRule>
    <cfRule type="cellIs" dxfId="2106" priority="3744" operator="equal">
      <formula>"SIM"</formula>
    </cfRule>
  </conditionalFormatting>
  <conditionalFormatting sqref="Z45">
    <cfRule type="cellIs" dxfId="2105" priority="3658" operator="equal">
      <formula>"OPORTUNIDADE"</formula>
    </cfRule>
  </conditionalFormatting>
  <conditionalFormatting sqref="Z45">
    <cfRule type="cellIs" dxfId="2104" priority="3656" operator="equal">
      <formula>"NÃO"</formula>
    </cfRule>
    <cfRule type="cellIs" dxfId="2103" priority="3657" operator="equal">
      <formula>"SIM"</formula>
    </cfRule>
  </conditionalFormatting>
  <conditionalFormatting sqref="Z45">
    <cfRule type="cellIs" dxfId="2102" priority="3655" operator="equal">
      <formula>"OPORTUNIDADE"</formula>
    </cfRule>
  </conditionalFormatting>
  <conditionalFormatting sqref="Z45">
    <cfRule type="cellIs" dxfId="2101" priority="3653" operator="equal">
      <formula>"NÃO"</formula>
    </cfRule>
    <cfRule type="cellIs" dxfId="2100" priority="3654" operator="equal">
      <formula>"SIM"</formula>
    </cfRule>
  </conditionalFormatting>
  <conditionalFormatting sqref="Z45">
    <cfRule type="cellIs" dxfId="2099" priority="3652" operator="equal">
      <formula>"OPORTUNIDADE"</formula>
    </cfRule>
  </conditionalFormatting>
  <conditionalFormatting sqref="Z45">
    <cfRule type="cellIs" dxfId="2098" priority="3650" operator="equal">
      <formula>"NÃO"</formula>
    </cfRule>
    <cfRule type="cellIs" dxfId="2097" priority="3651" operator="equal">
      <formula>"SIM"</formula>
    </cfRule>
  </conditionalFormatting>
  <conditionalFormatting sqref="Z45">
    <cfRule type="cellIs" dxfId="2096" priority="3649" operator="equal">
      <formula>"OPORTUNIDADE"</formula>
    </cfRule>
  </conditionalFormatting>
  <conditionalFormatting sqref="Z45">
    <cfRule type="cellIs" dxfId="2095" priority="3647" operator="equal">
      <formula>"NÃO"</formula>
    </cfRule>
    <cfRule type="cellIs" dxfId="2094" priority="3648" operator="equal">
      <formula>"SIM"</formula>
    </cfRule>
  </conditionalFormatting>
  <conditionalFormatting sqref="Z45">
    <cfRule type="cellIs" dxfId="2093" priority="3646" operator="equal">
      <formula>"OPORTUNIDADE"</formula>
    </cfRule>
  </conditionalFormatting>
  <conditionalFormatting sqref="Z45">
    <cfRule type="cellIs" dxfId="2092" priority="3644" operator="equal">
      <formula>"NÃO"</formula>
    </cfRule>
    <cfRule type="cellIs" dxfId="2091" priority="3645" operator="equal">
      <formula>"SIM"</formula>
    </cfRule>
  </conditionalFormatting>
  <conditionalFormatting sqref="Z45">
    <cfRule type="cellIs" dxfId="2090" priority="3643" operator="equal">
      <formula>"OPORTUNIDADE"</formula>
    </cfRule>
  </conditionalFormatting>
  <conditionalFormatting sqref="Z45">
    <cfRule type="cellIs" dxfId="2089" priority="3641" operator="equal">
      <formula>"NÃO"</formula>
    </cfRule>
    <cfRule type="cellIs" dxfId="2088" priority="3642" operator="equal">
      <formula>"SIM"</formula>
    </cfRule>
  </conditionalFormatting>
  <conditionalFormatting sqref="Z45">
    <cfRule type="cellIs" dxfId="2087" priority="3640" operator="equal">
      <formula>"OPORTUNIDADE"</formula>
    </cfRule>
  </conditionalFormatting>
  <conditionalFormatting sqref="Z45">
    <cfRule type="cellIs" dxfId="2086" priority="3638" operator="equal">
      <formula>"NÃO"</formula>
    </cfRule>
    <cfRule type="cellIs" dxfId="2085" priority="3639" operator="equal">
      <formula>"SIM"</formula>
    </cfRule>
  </conditionalFormatting>
  <conditionalFormatting sqref="Z45">
    <cfRule type="cellIs" dxfId="2084" priority="3637" operator="equal">
      <formula>"OPORTUNIDADE"</formula>
    </cfRule>
  </conditionalFormatting>
  <conditionalFormatting sqref="Z45">
    <cfRule type="cellIs" dxfId="2083" priority="3635" operator="equal">
      <formula>"NÃO"</formula>
    </cfRule>
    <cfRule type="cellIs" dxfId="2082" priority="3636" operator="equal">
      <formula>"SIM"</formula>
    </cfRule>
  </conditionalFormatting>
  <conditionalFormatting sqref="Z45">
    <cfRule type="cellIs" dxfId="2081" priority="3634" operator="equal">
      <formula>"OPORTUNIDADE"</formula>
    </cfRule>
  </conditionalFormatting>
  <conditionalFormatting sqref="Z45">
    <cfRule type="cellIs" dxfId="2080" priority="3632" operator="equal">
      <formula>"NÃO"</formula>
    </cfRule>
    <cfRule type="cellIs" dxfId="2079" priority="3633" operator="equal">
      <formula>"SIM"</formula>
    </cfRule>
  </conditionalFormatting>
  <conditionalFormatting sqref="Z45">
    <cfRule type="cellIs" dxfId="2078" priority="3631" operator="equal">
      <formula>"OPORTUNIDADE"</formula>
    </cfRule>
  </conditionalFormatting>
  <conditionalFormatting sqref="Z45">
    <cfRule type="cellIs" dxfId="2077" priority="3629" operator="equal">
      <formula>"NÃO"</formula>
    </cfRule>
    <cfRule type="cellIs" dxfId="2076" priority="3630" operator="equal">
      <formula>"SIM"</formula>
    </cfRule>
  </conditionalFormatting>
  <conditionalFormatting sqref="Z45">
    <cfRule type="cellIs" dxfId="2075" priority="3628" operator="equal">
      <formula>"OPORTUNIDADE"</formula>
    </cfRule>
  </conditionalFormatting>
  <conditionalFormatting sqref="Z45">
    <cfRule type="cellIs" dxfId="2074" priority="3626" operator="equal">
      <formula>"NÃO"</formula>
    </cfRule>
    <cfRule type="cellIs" dxfId="2073" priority="3627" operator="equal">
      <formula>"SIM"</formula>
    </cfRule>
  </conditionalFormatting>
  <conditionalFormatting sqref="Z45">
    <cfRule type="cellIs" dxfId="2072" priority="3625" operator="equal">
      <formula>"OPORTUNIDADE"</formula>
    </cfRule>
  </conditionalFormatting>
  <conditionalFormatting sqref="Z45">
    <cfRule type="cellIs" dxfId="2071" priority="3623" operator="equal">
      <formula>"NÃO"</formula>
    </cfRule>
    <cfRule type="cellIs" dxfId="2070" priority="3624" operator="equal">
      <formula>"SIM"</formula>
    </cfRule>
  </conditionalFormatting>
  <conditionalFormatting sqref="Z45">
    <cfRule type="cellIs" dxfId="2069" priority="3622" operator="equal">
      <formula>"OPORTUNIDADE"</formula>
    </cfRule>
  </conditionalFormatting>
  <conditionalFormatting sqref="Z45">
    <cfRule type="cellIs" dxfId="2068" priority="3620" operator="equal">
      <formula>"NÃO"</formula>
    </cfRule>
    <cfRule type="cellIs" dxfId="2067" priority="3621" operator="equal">
      <formula>"SIM"</formula>
    </cfRule>
  </conditionalFormatting>
  <conditionalFormatting sqref="Y45">
    <cfRule type="cellIs" dxfId="2066" priority="3619" operator="equal">
      <formula>"OPORTUNIDADE"</formula>
    </cfRule>
  </conditionalFormatting>
  <conditionalFormatting sqref="Y45">
    <cfRule type="cellIs" dxfId="2065" priority="3617" operator="equal">
      <formula>"NÃO"</formula>
    </cfRule>
    <cfRule type="cellIs" dxfId="2064" priority="3618" operator="equal">
      <formula>"SIM"</formula>
    </cfRule>
  </conditionalFormatting>
  <conditionalFormatting sqref="Y45">
    <cfRule type="cellIs" dxfId="2063" priority="3616" operator="equal">
      <formula>"OPORTUNIDADE"</formula>
    </cfRule>
  </conditionalFormatting>
  <conditionalFormatting sqref="Y45">
    <cfRule type="cellIs" dxfId="2062" priority="3614" operator="equal">
      <formula>"NÃO"</formula>
    </cfRule>
    <cfRule type="cellIs" dxfId="2061" priority="3615" operator="equal">
      <formula>"SIM"</formula>
    </cfRule>
  </conditionalFormatting>
  <conditionalFormatting sqref="Y45">
    <cfRule type="cellIs" dxfId="2060" priority="3613" operator="equal">
      <formula>"OPORTUNIDADE"</formula>
    </cfRule>
  </conditionalFormatting>
  <conditionalFormatting sqref="Y45">
    <cfRule type="cellIs" dxfId="2059" priority="3611" operator="equal">
      <formula>"NÃO"</formula>
    </cfRule>
    <cfRule type="cellIs" dxfId="2058" priority="3612" operator="equal">
      <formula>"SIM"</formula>
    </cfRule>
  </conditionalFormatting>
  <conditionalFormatting sqref="Y45">
    <cfRule type="cellIs" dxfId="2057" priority="3610" operator="equal">
      <formula>"OPORTUNIDADE"</formula>
    </cfRule>
  </conditionalFormatting>
  <conditionalFormatting sqref="Y45">
    <cfRule type="cellIs" dxfId="2056" priority="3608" operator="equal">
      <formula>"NÃO"</formula>
    </cfRule>
    <cfRule type="cellIs" dxfId="2055" priority="3609" operator="equal">
      <formula>"SIM"</formula>
    </cfRule>
  </conditionalFormatting>
  <conditionalFormatting sqref="Z50:Z52">
    <cfRule type="cellIs" dxfId="2054" priority="3607" operator="equal">
      <formula>"OPORTUNIDADE"</formula>
    </cfRule>
  </conditionalFormatting>
  <conditionalFormatting sqref="Z50:Z52">
    <cfRule type="cellIs" dxfId="2053" priority="3605" operator="equal">
      <formula>"NÃO"</formula>
    </cfRule>
    <cfRule type="cellIs" dxfId="2052" priority="3606" operator="equal">
      <formula>"SIM"</formula>
    </cfRule>
  </conditionalFormatting>
  <conditionalFormatting sqref="Z50:Z52">
    <cfRule type="cellIs" dxfId="2051" priority="3604" operator="equal">
      <formula>"OPORTUNIDADE"</formula>
    </cfRule>
  </conditionalFormatting>
  <conditionalFormatting sqref="Z50:Z52">
    <cfRule type="cellIs" dxfId="2050" priority="3602" operator="equal">
      <formula>"NÃO"</formula>
    </cfRule>
    <cfRule type="cellIs" dxfId="2049" priority="3603" operator="equal">
      <formula>"SIM"</formula>
    </cfRule>
  </conditionalFormatting>
  <conditionalFormatting sqref="Z50:Z52">
    <cfRule type="cellIs" dxfId="2048" priority="3601" operator="equal">
      <formula>"OPORTUNIDADE"</formula>
    </cfRule>
  </conditionalFormatting>
  <conditionalFormatting sqref="Z50:Z52">
    <cfRule type="cellIs" dxfId="2047" priority="3599" operator="equal">
      <formula>"NÃO"</formula>
    </cfRule>
    <cfRule type="cellIs" dxfId="2046" priority="3600" operator="equal">
      <formula>"SIM"</formula>
    </cfRule>
  </conditionalFormatting>
  <conditionalFormatting sqref="Z50:Z52">
    <cfRule type="cellIs" dxfId="2045" priority="3598" operator="equal">
      <formula>"OPORTUNIDADE"</formula>
    </cfRule>
  </conditionalFormatting>
  <conditionalFormatting sqref="Z50:Z52">
    <cfRule type="cellIs" dxfId="2044" priority="3596" operator="equal">
      <formula>"NÃO"</formula>
    </cfRule>
    <cfRule type="cellIs" dxfId="2043" priority="3597" operator="equal">
      <formula>"SIM"</formula>
    </cfRule>
  </conditionalFormatting>
  <conditionalFormatting sqref="Z50:Z52">
    <cfRule type="cellIs" dxfId="2042" priority="3595" operator="equal">
      <formula>"OPORTUNIDADE"</formula>
    </cfRule>
  </conditionalFormatting>
  <conditionalFormatting sqref="Z50:Z52">
    <cfRule type="cellIs" dxfId="2041" priority="3593" operator="equal">
      <formula>"NÃO"</formula>
    </cfRule>
    <cfRule type="cellIs" dxfId="2040" priority="3594" operator="equal">
      <formula>"SIM"</formula>
    </cfRule>
  </conditionalFormatting>
  <conditionalFormatting sqref="Z50:Z52">
    <cfRule type="cellIs" dxfId="2039" priority="3592" operator="equal">
      <formula>"OPORTUNIDADE"</formula>
    </cfRule>
  </conditionalFormatting>
  <conditionalFormatting sqref="Z50:Z52">
    <cfRule type="cellIs" dxfId="2038" priority="3590" operator="equal">
      <formula>"NÃO"</formula>
    </cfRule>
    <cfRule type="cellIs" dxfId="2037" priority="3591" operator="equal">
      <formula>"SIM"</formula>
    </cfRule>
  </conditionalFormatting>
  <conditionalFormatting sqref="Z50:Z52">
    <cfRule type="cellIs" dxfId="2036" priority="3589" operator="equal">
      <formula>"OPORTUNIDADE"</formula>
    </cfRule>
  </conditionalFormatting>
  <conditionalFormatting sqref="Z50:Z52">
    <cfRule type="cellIs" dxfId="2035" priority="3587" operator="equal">
      <formula>"NÃO"</formula>
    </cfRule>
    <cfRule type="cellIs" dxfId="2034" priority="3588" operator="equal">
      <formula>"SIM"</formula>
    </cfRule>
  </conditionalFormatting>
  <conditionalFormatting sqref="Z50:Z52">
    <cfRule type="cellIs" dxfId="2033" priority="3586" operator="equal">
      <formula>"OPORTUNIDADE"</formula>
    </cfRule>
  </conditionalFormatting>
  <conditionalFormatting sqref="Z50:Z52">
    <cfRule type="cellIs" dxfId="2032" priority="3584" operator="equal">
      <formula>"NÃO"</formula>
    </cfRule>
    <cfRule type="cellIs" dxfId="2031" priority="3585" operator="equal">
      <formula>"SIM"</formula>
    </cfRule>
  </conditionalFormatting>
  <conditionalFormatting sqref="Z50:Z52">
    <cfRule type="cellIs" dxfId="2030" priority="3583" operator="equal">
      <formula>"OPORTUNIDADE"</formula>
    </cfRule>
  </conditionalFormatting>
  <conditionalFormatting sqref="Z50:Z52">
    <cfRule type="cellIs" dxfId="2029" priority="3581" operator="equal">
      <formula>"NÃO"</formula>
    </cfRule>
    <cfRule type="cellIs" dxfId="2028" priority="3582" operator="equal">
      <formula>"SIM"</formula>
    </cfRule>
  </conditionalFormatting>
  <conditionalFormatting sqref="Z50:Z52">
    <cfRule type="cellIs" dxfId="2027" priority="3580" operator="equal">
      <formula>"OPORTUNIDADE"</formula>
    </cfRule>
  </conditionalFormatting>
  <conditionalFormatting sqref="Z50:Z52">
    <cfRule type="cellIs" dxfId="2026" priority="3578" operator="equal">
      <formula>"NÃO"</formula>
    </cfRule>
    <cfRule type="cellIs" dxfId="2025" priority="3579" operator="equal">
      <formula>"SIM"</formula>
    </cfRule>
  </conditionalFormatting>
  <conditionalFormatting sqref="Z50:Z52">
    <cfRule type="cellIs" dxfId="2024" priority="3577" operator="equal">
      <formula>"OPORTUNIDADE"</formula>
    </cfRule>
  </conditionalFormatting>
  <conditionalFormatting sqref="Z50:Z52">
    <cfRule type="cellIs" dxfId="2023" priority="3575" operator="equal">
      <formula>"NÃO"</formula>
    </cfRule>
    <cfRule type="cellIs" dxfId="2022" priority="3576" operator="equal">
      <formula>"SIM"</formula>
    </cfRule>
  </conditionalFormatting>
  <conditionalFormatting sqref="Z50:Z52">
    <cfRule type="cellIs" dxfId="2021" priority="3574" operator="equal">
      <formula>"OPORTUNIDADE"</formula>
    </cfRule>
  </conditionalFormatting>
  <conditionalFormatting sqref="Z50:Z52">
    <cfRule type="cellIs" dxfId="2020" priority="3572" operator="equal">
      <formula>"NÃO"</formula>
    </cfRule>
    <cfRule type="cellIs" dxfId="2019" priority="3573" operator="equal">
      <formula>"SIM"</formula>
    </cfRule>
  </conditionalFormatting>
  <conditionalFormatting sqref="Z50:Z51">
    <cfRule type="cellIs" dxfId="2018" priority="3571" operator="equal">
      <formula>"OPORTUNIDADE"</formula>
    </cfRule>
  </conditionalFormatting>
  <conditionalFormatting sqref="Z50:Z51">
    <cfRule type="cellIs" dxfId="2017" priority="3569" operator="equal">
      <formula>"NÃO"</formula>
    </cfRule>
    <cfRule type="cellIs" dxfId="2016" priority="3570" operator="equal">
      <formula>"SIM"</formula>
    </cfRule>
  </conditionalFormatting>
  <conditionalFormatting sqref="Z50:Z51">
    <cfRule type="cellIs" dxfId="2015" priority="3568" operator="equal">
      <formula>"OPORTUNIDADE"</formula>
    </cfRule>
  </conditionalFormatting>
  <conditionalFormatting sqref="Z50:Z51">
    <cfRule type="cellIs" dxfId="2014" priority="3566" operator="equal">
      <formula>"NÃO"</formula>
    </cfRule>
    <cfRule type="cellIs" dxfId="2013" priority="3567" operator="equal">
      <formula>"SIM"</formula>
    </cfRule>
  </conditionalFormatting>
  <conditionalFormatting sqref="Z50:Z51">
    <cfRule type="cellIs" dxfId="2012" priority="3565" operator="equal">
      <formula>"OPORTUNIDADE"</formula>
    </cfRule>
  </conditionalFormatting>
  <conditionalFormatting sqref="Z50:Z51">
    <cfRule type="cellIs" dxfId="2011" priority="3563" operator="equal">
      <formula>"NÃO"</formula>
    </cfRule>
    <cfRule type="cellIs" dxfId="2010" priority="3564" operator="equal">
      <formula>"SIM"</formula>
    </cfRule>
  </conditionalFormatting>
  <conditionalFormatting sqref="Z50:Z51">
    <cfRule type="cellIs" dxfId="2009" priority="3562" operator="equal">
      <formula>"OPORTUNIDADE"</formula>
    </cfRule>
  </conditionalFormatting>
  <conditionalFormatting sqref="Z50:Z51">
    <cfRule type="cellIs" dxfId="2008" priority="3560" operator="equal">
      <formula>"NÃO"</formula>
    </cfRule>
    <cfRule type="cellIs" dxfId="2007" priority="3561" operator="equal">
      <formula>"SIM"</formula>
    </cfRule>
  </conditionalFormatting>
  <conditionalFormatting sqref="Z50:Z51">
    <cfRule type="cellIs" dxfId="2006" priority="3559" operator="equal">
      <formula>"OPORTUNIDADE"</formula>
    </cfRule>
  </conditionalFormatting>
  <conditionalFormatting sqref="Z50:Z51">
    <cfRule type="cellIs" dxfId="2005" priority="3557" operator="equal">
      <formula>"NÃO"</formula>
    </cfRule>
    <cfRule type="cellIs" dxfId="2004" priority="3558" operator="equal">
      <formula>"SIM"</formula>
    </cfRule>
  </conditionalFormatting>
  <conditionalFormatting sqref="Z50:Z51">
    <cfRule type="cellIs" dxfId="2003" priority="3556" operator="equal">
      <formula>"OPORTUNIDADE"</formula>
    </cfRule>
  </conditionalFormatting>
  <conditionalFormatting sqref="Z50:Z51">
    <cfRule type="cellIs" dxfId="2002" priority="3554" operator="equal">
      <formula>"NÃO"</formula>
    </cfRule>
    <cfRule type="cellIs" dxfId="2001" priority="3555" operator="equal">
      <formula>"SIM"</formula>
    </cfRule>
  </conditionalFormatting>
  <conditionalFormatting sqref="Z50:Z51">
    <cfRule type="cellIs" dxfId="2000" priority="3553" operator="equal">
      <formula>"OPORTUNIDADE"</formula>
    </cfRule>
  </conditionalFormatting>
  <conditionalFormatting sqref="Z50:Z51">
    <cfRule type="cellIs" dxfId="1999" priority="3551" operator="equal">
      <formula>"NÃO"</formula>
    </cfRule>
    <cfRule type="cellIs" dxfId="1998" priority="3552" operator="equal">
      <formula>"SIM"</formula>
    </cfRule>
  </conditionalFormatting>
  <conditionalFormatting sqref="Z50:Z51">
    <cfRule type="cellIs" dxfId="1997" priority="3550" operator="equal">
      <formula>"OPORTUNIDADE"</formula>
    </cfRule>
  </conditionalFormatting>
  <conditionalFormatting sqref="Z50:Z51">
    <cfRule type="cellIs" dxfId="1996" priority="3548" operator="equal">
      <formula>"NÃO"</formula>
    </cfRule>
    <cfRule type="cellIs" dxfId="1995" priority="3549" operator="equal">
      <formula>"SIM"</formula>
    </cfRule>
  </conditionalFormatting>
  <conditionalFormatting sqref="Z50:Z51">
    <cfRule type="cellIs" dxfId="1994" priority="3547" operator="equal">
      <formula>"OPORTUNIDADE"</formula>
    </cfRule>
  </conditionalFormatting>
  <conditionalFormatting sqref="Z50:Z51">
    <cfRule type="cellIs" dxfId="1993" priority="3545" operator="equal">
      <formula>"NÃO"</formula>
    </cfRule>
    <cfRule type="cellIs" dxfId="1992" priority="3546" operator="equal">
      <formula>"SIM"</formula>
    </cfRule>
  </conditionalFormatting>
  <conditionalFormatting sqref="Z50:Z51">
    <cfRule type="cellIs" dxfId="1991" priority="3544" operator="equal">
      <formula>"OPORTUNIDADE"</formula>
    </cfRule>
  </conditionalFormatting>
  <conditionalFormatting sqref="Z50:Z51">
    <cfRule type="cellIs" dxfId="1990" priority="3542" operator="equal">
      <formula>"NÃO"</formula>
    </cfRule>
    <cfRule type="cellIs" dxfId="1989" priority="3543" operator="equal">
      <formula>"SIM"</formula>
    </cfRule>
  </conditionalFormatting>
  <conditionalFormatting sqref="Z50:Z51">
    <cfRule type="cellIs" dxfId="1988" priority="3541" operator="equal">
      <formula>"OPORTUNIDADE"</formula>
    </cfRule>
  </conditionalFormatting>
  <conditionalFormatting sqref="Z50:Z51">
    <cfRule type="cellIs" dxfId="1987" priority="3539" operator="equal">
      <formula>"NÃO"</formula>
    </cfRule>
    <cfRule type="cellIs" dxfId="1986" priority="3540" operator="equal">
      <formula>"SIM"</formula>
    </cfRule>
  </conditionalFormatting>
  <conditionalFormatting sqref="Z50:Z51">
    <cfRule type="cellIs" dxfId="1985" priority="3538" operator="equal">
      <formula>"OPORTUNIDADE"</formula>
    </cfRule>
  </conditionalFormatting>
  <conditionalFormatting sqref="Z50:Z51">
    <cfRule type="cellIs" dxfId="1984" priority="3536" operator="equal">
      <formula>"NÃO"</formula>
    </cfRule>
    <cfRule type="cellIs" dxfId="1983" priority="3537" operator="equal">
      <formula>"SIM"</formula>
    </cfRule>
  </conditionalFormatting>
  <conditionalFormatting sqref="Z50:Z51">
    <cfRule type="cellIs" dxfId="1982" priority="3535" operator="equal">
      <formula>"OPORTUNIDADE"</formula>
    </cfRule>
  </conditionalFormatting>
  <conditionalFormatting sqref="Z50:Z51">
    <cfRule type="cellIs" dxfId="1981" priority="3533" operator="equal">
      <formula>"NÃO"</formula>
    </cfRule>
    <cfRule type="cellIs" dxfId="1980" priority="3534" operator="equal">
      <formula>"SIM"</formula>
    </cfRule>
  </conditionalFormatting>
  <conditionalFormatting sqref="Z50:Z51">
    <cfRule type="cellIs" dxfId="1979" priority="3532" operator="equal">
      <formula>"OPORTUNIDADE"</formula>
    </cfRule>
  </conditionalFormatting>
  <conditionalFormatting sqref="Z50:Z51">
    <cfRule type="cellIs" dxfId="1978" priority="3530" operator="equal">
      <formula>"NÃO"</formula>
    </cfRule>
    <cfRule type="cellIs" dxfId="1977" priority="3531" operator="equal">
      <formula>"SIM"</formula>
    </cfRule>
  </conditionalFormatting>
  <conditionalFormatting sqref="Z50:Z51">
    <cfRule type="cellIs" dxfId="1976" priority="3529" operator="equal">
      <formula>"OPORTUNIDADE"</formula>
    </cfRule>
  </conditionalFormatting>
  <conditionalFormatting sqref="Z50:Z51">
    <cfRule type="cellIs" dxfId="1975" priority="3527" operator="equal">
      <formula>"NÃO"</formula>
    </cfRule>
    <cfRule type="cellIs" dxfId="1974" priority="3528" operator="equal">
      <formula>"SIM"</formula>
    </cfRule>
  </conditionalFormatting>
  <conditionalFormatting sqref="Z50:Z51">
    <cfRule type="cellIs" dxfId="1973" priority="3526" operator="equal">
      <formula>"OPORTUNIDADE"</formula>
    </cfRule>
  </conditionalFormatting>
  <conditionalFormatting sqref="Z50:Z51">
    <cfRule type="cellIs" dxfId="1972" priority="3524" operator="equal">
      <formula>"NÃO"</formula>
    </cfRule>
    <cfRule type="cellIs" dxfId="1971" priority="3525" operator="equal">
      <formula>"SIM"</formula>
    </cfRule>
  </conditionalFormatting>
  <conditionalFormatting sqref="Z50:Z51">
    <cfRule type="cellIs" dxfId="1970" priority="3523" operator="equal">
      <formula>"OPORTUNIDADE"</formula>
    </cfRule>
  </conditionalFormatting>
  <conditionalFormatting sqref="Z50:Z51">
    <cfRule type="cellIs" dxfId="1969" priority="3521" operator="equal">
      <formula>"NÃO"</formula>
    </cfRule>
    <cfRule type="cellIs" dxfId="1968" priority="3522" operator="equal">
      <formula>"SIM"</formula>
    </cfRule>
  </conditionalFormatting>
  <conditionalFormatting sqref="Z50:Z51">
    <cfRule type="cellIs" dxfId="1967" priority="3520" operator="equal">
      <formula>"OPORTUNIDADE"</formula>
    </cfRule>
  </conditionalFormatting>
  <conditionalFormatting sqref="Z50:Z51">
    <cfRule type="cellIs" dxfId="1966" priority="3518" operator="equal">
      <formula>"NÃO"</formula>
    </cfRule>
    <cfRule type="cellIs" dxfId="1965" priority="3519" operator="equal">
      <formula>"SIM"</formula>
    </cfRule>
  </conditionalFormatting>
  <conditionalFormatting sqref="Z50:Z51">
    <cfRule type="cellIs" dxfId="1964" priority="3517" operator="equal">
      <formula>"OPORTUNIDADE"</formula>
    </cfRule>
  </conditionalFormatting>
  <conditionalFormatting sqref="Z50:Z51">
    <cfRule type="cellIs" dxfId="1963" priority="3515" operator="equal">
      <formula>"NÃO"</formula>
    </cfRule>
    <cfRule type="cellIs" dxfId="1962" priority="3516" operator="equal">
      <formula>"SIM"</formula>
    </cfRule>
  </conditionalFormatting>
  <conditionalFormatting sqref="Z50:Z51">
    <cfRule type="cellIs" dxfId="1961" priority="3514" operator="equal">
      <formula>"OPORTUNIDADE"</formula>
    </cfRule>
  </conditionalFormatting>
  <conditionalFormatting sqref="Z50:Z51">
    <cfRule type="cellIs" dxfId="1960" priority="3512" operator="equal">
      <formula>"NÃO"</formula>
    </cfRule>
    <cfRule type="cellIs" dxfId="1959" priority="3513" operator="equal">
      <formula>"SIM"</formula>
    </cfRule>
  </conditionalFormatting>
  <conditionalFormatting sqref="Z50:Z52">
    <cfRule type="cellIs" dxfId="1958" priority="3511" operator="equal">
      <formula>"OPORTUNIDADE"</formula>
    </cfRule>
  </conditionalFormatting>
  <conditionalFormatting sqref="Z50:Z52">
    <cfRule type="cellIs" dxfId="1957" priority="3509" operator="equal">
      <formula>"NÃO"</formula>
    </cfRule>
    <cfRule type="cellIs" dxfId="1956" priority="3510" operator="equal">
      <formula>"SIM"</formula>
    </cfRule>
  </conditionalFormatting>
  <conditionalFormatting sqref="Z50:Z52">
    <cfRule type="cellIs" dxfId="1955" priority="3508" operator="equal">
      <formula>"OPORTUNIDADE"</formula>
    </cfRule>
  </conditionalFormatting>
  <conditionalFormatting sqref="Z50:Z52">
    <cfRule type="cellIs" dxfId="1954" priority="3506" operator="equal">
      <formula>"NÃO"</formula>
    </cfRule>
    <cfRule type="cellIs" dxfId="1953" priority="3507" operator="equal">
      <formula>"SIM"</formula>
    </cfRule>
  </conditionalFormatting>
  <conditionalFormatting sqref="Z50:Z52">
    <cfRule type="cellIs" dxfId="1952" priority="3505" operator="equal">
      <formula>"OPORTUNIDADE"</formula>
    </cfRule>
  </conditionalFormatting>
  <conditionalFormatting sqref="Z50:Z52">
    <cfRule type="cellIs" dxfId="1951" priority="3503" operator="equal">
      <formula>"NÃO"</formula>
    </cfRule>
    <cfRule type="cellIs" dxfId="1950" priority="3504" operator="equal">
      <formula>"SIM"</formula>
    </cfRule>
  </conditionalFormatting>
  <conditionalFormatting sqref="Z51:Z52">
    <cfRule type="cellIs" dxfId="1949" priority="3502" operator="equal">
      <formula>"OPORTUNIDADE"</formula>
    </cfRule>
  </conditionalFormatting>
  <conditionalFormatting sqref="Z51:Z52">
    <cfRule type="cellIs" dxfId="1948" priority="3500" operator="equal">
      <formula>"NÃO"</formula>
    </cfRule>
    <cfRule type="cellIs" dxfId="1947" priority="3501" operator="equal">
      <formula>"SIM"</formula>
    </cfRule>
  </conditionalFormatting>
  <conditionalFormatting sqref="Z52:Z54">
    <cfRule type="cellIs" dxfId="1946" priority="3478" operator="equal">
      <formula>"OPORTUNIDADE"</formula>
    </cfRule>
  </conditionalFormatting>
  <conditionalFormatting sqref="Z52:Z54">
    <cfRule type="cellIs" dxfId="1945" priority="3476" operator="equal">
      <formula>"NÃO"</formula>
    </cfRule>
    <cfRule type="cellIs" dxfId="1944" priority="3477" operator="equal">
      <formula>"SIM"</formula>
    </cfRule>
  </conditionalFormatting>
  <conditionalFormatting sqref="Z54 Z56">
    <cfRule type="cellIs" dxfId="1943" priority="3475" operator="equal">
      <formula>"OPORTUNIDADE"</formula>
    </cfRule>
  </conditionalFormatting>
  <conditionalFormatting sqref="Z54 Z56">
    <cfRule type="cellIs" dxfId="1942" priority="3473" operator="equal">
      <formula>"NÃO"</formula>
    </cfRule>
    <cfRule type="cellIs" dxfId="1941" priority="3474" operator="equal">
      <formula>"SIM"</formula>
    </cfRule>
  </conditionalFormatting>
  <conditionalFormatting sqref="Z53:Z54 Z56">
    <cfRule type="cellIs" dxfId="1940" priority="3472" operator="equal">
      <formula>"OPORTUNIDADE"</formula>
    </cfRule>
  </conditionalFormatting>
  <conditionalFormatting sqref="Z53:Z54 Z56">
    <cfRule type="cellIs" dxfId="1939" priority="3470" operator="equal">
      <formula>"NÃO"</formula>
    </cfRule>
    <cfRule type="cellIs" dxfId="1938" priority="3471" operator="equal">
      <formula>"SIM"</formula>
    </cfRule>
  </conditionalFormatting>
  <conditionalFormatting sqref="Z53:Z54 Z56">
    <cfRule type="cellIs" dxfId="1937" priority="3469" operator="equal">
      <formula>"OPORTUNIDADE"</formula>
    </cfRule>
  </conditionalFormatting>
  <conditionalFormatting sqref="Z53:Z54 Z56">
    <cfRule type="cellIs" dxfId="1936" priority="3467" operator="equal">
      <formula>"NÃO"</formula>
    </cfRule>
    <cfRule type="cellIs" dxfId="1935" priority="3468" operator="equal">
      <formula>"SIM"</formula>
    </cfRule>
  </conditionalFormatting>
  <conditionalFormatting sqref="Z53:Z54 Z56">
    <cfRule type="cellIs" dxfId="1934" priority="3466" operator="equal">
      <formula>"OPORTUNIDADE"</formula>
    </cfRule>
  </conditionalFormatting>
  <conditionalFormatting sqref="Z53:Z54 Z56">
    <cfRule type="cellIs" dxfId="1933" priority="3464" operator="equal">
      <formula>"NÃO"</formula>
    </cfRule>
    <cfRule type="cellIs" dxfId="1932" priority="3465" operator="equal">
      <formula>"SIM"</formula>
    </cfRule>
  </conditionalFormatting>
  <conditionalFormatting sqref="Z52:Z54">
    <cfRule type="cellIs" dxfId="1931" priority="3463" operator="equal">
      <formula>"OPORTUNIDADE"</formula>
    </cfRule>
  </conditionalFormatting>
  <conditionalFormatting sqref="Z52:Z54">
    <cfRule type="cellIs" dxfId="1930" priority="3461" operator="equal">
      <formula>"NÃO"</formula>
    </cfRule>
    <cfRule type="cellIs" dxfId="1929" priority="3462" operator="equal">
      <formula>"SIM"</formula>
    </cfRule>
  </conditionalFormatting>
  <conditionalFormatting sqref="Z52:Z54 Z56">
    <cfRule type="cellIs" dxfId="1928" priority="3460" operator="equal">
      <formula>"OPORTUNIDADE"</formula>
    </cfRule>
  </conditionalFormatting>
  <conditionalFormatting sqref="Z52:Z54 Z56">
    <cfRule type="cellIs" dxfId="1927" priority="3458" operator="equal">
      <formula>"NÃO"</formula>
    </cfRule>
    <cfRule type="cellIs" dxfId="1926" priority="3459" operator="equal">
      <formula>"SIM"</formula>
    </cfRule>
  </conditionalFormatting>
  <conditionalFormatting sqref="Z52:Z54">
    <cfRule type="cellIs" dxfId="1925" priority="3457" operator="equal">
      <formula>"OPORTUNIDADE"</formula>
    </cfRule>
  </conditionalFormatting>
  <conditionalFormatting sqref="Z52:Z54">
    <cfRule type="cellIs" dxfId="1924" priority="3455" operator="equal">
      <formula>"NÃO"</formula>
    </cfRule>
    <cfRule type="cellIs" dxfId="1923" priority="3456" operator="equal">
      <formula>"SIM"</formula>
    </cfRule>
  </conditionalFormatting>
  <conditionalFormatting sqref="Z54 Z56">
    <cfRule type="cellIs" dxfId="1922" priority="3454" operator="equal">
      <formula>"OPORTUNIDADE"</formula>
    </cfRule>
  </conditionalFormatting>
  <conditionalFormatting sqref="Z54 Z56">
    <cfRule type="cellIs" dxfId="1921" priority="3452" operator="equal">
      <formula>"NÃO"</formula>
    </cfRule>
    <cfRule type="cellIs" dxfId="1920" priority="3453" operator="equal">
      <formula>"SIM"</formula>
    </cfRule>
  </conditionalFormatting>
  <conditionalFormatting sqref="Z52:Z54">
    <cfRule type="cellIs" dxfId="1919" priority="3451" operator="equal">
      <formula>"OPORTUNIDADE"</formula>
    </cfRule>
  </conditionalFormatting>
  <conditionalFormatting sqref="Z52:Z54">
    <cfRule type="cellIs" dxfId="1918" priority="3449" operator="equal">
      <formula>"NÃO"</formula>
    </cfRule>
    <cfRule type="cellIs" dxfId="1917" priority="3450" operator="equal">
      <formula>"SIM"</formula>
    </cfRule>
  </conditionalFormatting>
  <conditionalFormatting sqref="Z54 Z56">
    <cfRule type="cellIs" dxfId="1916" priority="3448" operator="equal">
      <formula>"OPORTUNIDADE"</formula>
    </cfRule>
  </conditionalFormatting>
  <conditionalFormatting sqref="Z54 Z56">
    <cfRule type="cellIs" dxfId="1915" priority="3446" operator="equal">
      <formula>"NÃO"</formula>
    </cfRule>
    <cfRule type="cellIs" dxfId="1914" priority="3447" operator="equal">
      <formula>"SIM"</formula>
    </cfRule>
  </conditionalFormatting>
  <conditionalFormatting sqref="Z52:Z53">
    <cfRule type="cellIs" dxfId="1913" priority="3445" operator="equal">
      <formula>"OPORTUNIDADE"</formula>
    </cfRule>
  </conditionalFormatting>
  <conditionalFormatting sqref="Z52:Z53">
    <cfRule type="cellIs" dxfId="1912" priority="3443" operator="equal">
      <formula>"NÃO"</formula>
    </cfRule>
    <cfRule type="cellIs" dxfId="1911" priority="3444" operator="equal">
      <formula>"SIM"</formula>
    </cfRule>
  </conditionalFormatting>
  <conditionalFormatting sqref="Z56">
    <cfRule type="cellIs" dxfId="1910" priority="3418" operator="equal">
      <formula>"OPORTUNIDADE"</formula>
    </cfRule>
  </conditionalFormatting>
  <conditionalFormatting sqref="Z56">
    <cfRule type="cellIs" dxfId="1909" priority="3416" operator="equal">
      <formula>"NÃO"</formula>
    </cfRule>
    <cfRule type="cellIs" dxfId="1908" priority="3417" operator="equal">
      <formula>"SIM"</formula>
    </cfRule>
  </conditionalFormatting>
  <conditionalFormatting sqref="Z53">
    <cfRule type="cellIs" dxfId="1907" priority="3415" operator="equal">
      <formula>"OPORTUNIDADE"</formula>
    </cfRule>
  </conditionalFormatting>
  <conditionalFormatting sqref="Z53">
    <cfRule type="cellIs" dxfId="1906" priority="3413" operator="equal">
      <formula>"NÃO"</formula>
    </cfRule>
    <cfRule type="cellIs" dxfId="1905" priority="3414" operator="equal">
      <formula>"SIM"</formula>
    </cfRule>
  </conditionalFormatting>
  <conditionalFormatting sqref="Z53">
    <cfRule type="cellIs" dxfId="1904" priority="3412" operator="equal">
      <formula>"OPORTUNIDADE"</formula>
    </cfRule>
  </conditionalFormatting>
  <conditionalFormatting sqref="Z53">
    <cfRule type="cellIs" dxfId="1903" priority="3410" operator="equal">
      <formula>"NÃO"</formula>
    </cfRule>
    <cfRule type="cellIs" dxfId="1902" priority="3411" operator="equal">
      <formula>"SIM"</formula>
    </cfRule>
  </conditionalFormatting>
  <conditionalFormatting sqref="Y43:Z43">
    <cfRule type="cellIs" dxfId="1901" priority="3409" operator="equal">
      <formula>"OPORTUNIDADE"</formula>
    </cfRule>
  </conditionalFormatting>
  <conditionalFormatting sqref="Y43:Z43">
    <cfRule type="cellIs" dxfId="1900" priority="3407" operator="equal">
      <formula>"NÃO"</formula>
    </cfRule>
    <cfRule type="cellIs" dxfId="1899" priority="3408" operator="equal">
      <formula>"SIM"</formula>
    </cfRule>
  </conditionalFormatting>
  <conditionalFormatting sqref="Y43:Z43">
    <cfRule type="cellIs" dxfId="1898" priority="3406" operator="equal">
      <formula>"OPORTUNIDADE"</formula>
    </cfRule>
  </conditionalFormatting>
  <conditionalFormatting sqref="Y43:Z43">
    <cfRule type="cellIs" dxfId="1897" priority="3404" operator="equal">
      <formula>"NÃO"</formula>
    </cfRule>
    <cfRule type="cellIs" dxfId="1896" priority="3405" operator="equal">
      <formula>"SIM"</formula>
    </cfRule>
  </conditionalFormatting>
  <conditionalFormatting sqref="Y44:Z44">
    <cfRule type="cellIs" dxfId="1895" priority="3403" operator="equal">
      <formula>"OPORTUNIDADE"</formula>
    </cfRule>
  </conditionalFormatting>
  <conditionalFormatting sqref="Y44:Z44">
    <cfRule type="cellIs" dxfId="1894" priority="3401" operator="equal">
      <formula>"NÃO"</formula>
    </cfRule>
    <cfRule type="cellIs" dxfId="1893" priority="3402" operator="equal">
      <formula>"SIM"</formula>
    </cfRule>
  </conditionalFormatting>
  <conditionalFormatting sqref="Z56">
    <cfRule type="cellIs" dxfId="1892" priority="3397" operator="equal">
      <formula>"OPORTUNIDADE"</formula>
    </cfRule>
  </conditionalFormatting>
  <conditionalFormatting sqref="Z56">
    <cfRule type="cellIs" dxfId="1891" priority="3395" operator="equal">
      <formula>"NÃO"</formula>
    </cfRule>
    <cfRule type="cellIs" dxfId="1890" priority="3396" operator="equal">
      <formula>"SIM"</formula>
    </cfRule>
  </conditionalFormatting>
  <conditionalFormatting sqref="Z54">
    <cfRule type="cellIs" dxfId="1889" priority="3394" operator="equal">
      <formula>"OPORTUNIDADE"</formula>
    </cfRule>
  </conditionalFormatting>
  <conditionalFormatting sqref="Z54">
    <cfRule type="cellIs" dxfId="1888" priority="3392" operator="equal">
      <formula>"NÃO"</formula>
    </cfRule>
    <cfRule type="cellIs" dxfId="1887" priority="3393" operator="equal">
      <formula>"SIM"</formula>
    </cfRule>
  </conditionalFormatting>
  <conditionalFormatting sqref="Z54">
    <cfRule type="cellIs" dxfId="1886" priority="3391" operator="equal">
      <formula>"OPORTUNIDADE"</formula>
    </cfRule>
  </conditionalFormatting>
  <conditionalFormatting sqref="Z54">
    <cfRule type="cellIs" dxfId="1885" priority="3389" operator="equal">
      <formula>"NÃO"</formula>
    </cfRule>
    <cfRule type="cellIs" dxfId="1884" priority="3390" operator="equal">
      <formula>"SIM"</formula>
    </cfRule>
  </conditionalFormatting>
  <conditionalFormatting sqref="BP26">
    <cfRule type="iconSet" priority="3388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387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386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385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384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383">
      <iconSet showValue="0">
        <cfvo type="percent" val="0"/>
        <cfvo type="num" val="1"/>
        <cfvo type="num" val="1" gte="0"/>
      </iconSet>
    </cfRule>
  </conditionalFormatting>
  <conditionalFormatting sqref="Z48">
    <cfRule type="cellIs" dxfId="1883" priority="3382" operator="equal">
      <formula>"OPORTUNIDADE"</formula>
    </cfRule>
  </conditionalFormatting>
  <conditionalFormatting sqref="Z48">
    <cfRule type="cellIs" dxfId="1882" priority="3380" operator="equal">
      <formula>"NÃO"</formula>
    </cfRule>
    <cfRule type="cellIs" dxfId="1881" priority="3381" operator="equal">
      <formula>"SIM"</formula>
    </cfRule>
  </conditionalFormatting>
  <conditionalFormatting sqref="Z48">
    <cfRule type="cellIs" dxfId="1880" priority="3379" operator="equal">
      <formula>"OPORTUNIDADE"</formula>
    </cfRule>
  </conditionalFormatting>
  <conditionalFormatting sqref="Z48">
    <cfRule type="cellIs" dxfId="1879" priority="3377" operator="equal">
      <formula>"NÃO"</formula>
    </cfRule>
    <cfRule type="cellIs" dxfId="1878" priority="3378" operator="equal">
      <formula>"SIM"</formula>
    </cfRule>
  </conditionalFormatting>
  <conditionalFormatting sqref="Z48">
    <cfRule type="cellIs" dxfId="1877" priority="3376" operator="equal">
      <formula>"OPORTUNIDADE"</formula>
    </cfRule>
  </conditionalFormatting>
  <conditionalFormatting sqref="Z48">
    <cfRule type="cellIs" dxfId="1876" priority="3374" operator="equal">
      <formula>"NÃO"</formula>
    </cfRule>
    <cfRule type="cellIs" dxfId="1875" priority="3375" operator="equal">
      <formula>"SIM"</formula>
    </cfRule>
  </conditionalFormatting>
  <conditionalFormatting sqref="Z48">
    <cfRule type="cellIs" dxfId="1874" priority="3373" operator="equal">
      <formula>"OPORTUNIDADE"</formula>
    </cfRule>
  </conditionalFormatting>
  <conditionalFormatting sqref="Z48">
    <cfRule type="cellIs" dxfId="1873" priority="3371" operator="equal">
      <formula>"NÃO"</formula>
    </cfRule>
    <cfRule type="cellIs" dxfId="1872" priority="3372" operator="equal">
      <formula>"SIM"</formula>
    </cfRule>
  </conditionalFormatting>
  <conditionalFormatting sqref="Z48">
    <cfRule type="cellIs" dxfId="1871" priority="3370" operator="equal">
      <formula>"OPORTUNIDADE"</formula>
    </cfRule>
  </conditionalFormatting>
  <conditionalFormatting sqref="Z48">
    <cfRule type="cellIs" dxfId="1870" priority="3368" operator="equal">
      <formula>"NÃO"</formula>
    </cfRule>
    <cfRule type="cellIs" dxfId="1869" priority="3369" operator="equal">
      <formula>"SIM"</formula>
    </cfRule>
  </conditionalFormatting>
  <conditionalFormatting sqref="Z48">
    <cfRule type="cellIs" dxfId="1868" priority="3367" operator="equal">
      <formula>"OPORTUNIDADE"</formula>
    </cfRule>
  </conditionalFormatting>
  <conditionalFormatting sqref="Z48">
    <cfRule type="cellIs" dxfId="1867" priority="3365" operator="equal">
      <formula>"NÃO"</formula>
    </cfRule>
    <cfRule type="cellIs" dxfId="1866" priority="3366" operator="equal">
      <formula>"SIM"</formula>
    </cfRule>
  </conditionalFormatting>
  <conditionalFormatting sqref="Z48">
    <cfRule type="cellIs" dxfId="1865" priority="3364" operator="equal">
      <formula>"OPORTUNIDADE"</formula>
    </cfRule>
  </conditionalFormatting>
  <conditionalFormatting sqref="Z48">
    <cfRule type="cellIs" dxfId="1864" priority="3362" operator="equal">
      <formula>"NÃO"</formula>
    </cfRule>
    <cfRule type="cellIs" dxfId="1863" priority="3363" operator="equal">
      <formula>"SIM"</formula>
    </cfRule>
  </conditionalFormatting>
  <conditionalFormatting sqref="Z48">
    <cfRule type="cellIs" dxfId="1862" priority="3361" operator="equal">
      <formula>"OPORTUNIDADE"</formula>
    </cfRule>
  </conditionalFormatting>
  <conditionalFormatting sqref="Z48">
    <cfRule type="cellIs" dxfId="1861" priority="3359" operator="equal">
      <formula>"NÃO"</formula>
    </cfRule>
    <cfRule type="cellIs" dxfId="1860" priority="3360" operator="equal">
      <formula>"SIM"</formula>
    </cfRule>
  </conditionalFormatting>
  <conditionalFormatting sqref="Z48">
    <cfRule type="cellIs" dxfId="1859" priority="3358" operator="equal">
      <formula>"OPORTUNIDADE"</formula>
    </cfRule>
  </conditionalFormatting>
  <conditionalFormatting sqref="Z48">
    <cfRule type="cellIs" dxfId="1858" priority="3356" operator="equal">
      <formula>"NÃO"</formula>
    </cfRule>
    <cfRule type="cellIs" dxfId="1857" priority="3357" operator="equal">
      <formula>"SIM"</formula>
    </cfRule>
  </conditionalFormatting>
  <conditionalFormatting sqref="Z48">
    <cfRule type="cellIs" dxfId="1856" priority="3355" operator="equal">
      <formula>"OPORTUNIDADE"</formula>
    </cfRule>
  </conditionalFormatting>
  <conditionalFormatting sqref="Z48">
    <cfRule type="cellIs" dxfId="1855" priority="3353" operator="equal">
      <formula>"NÃO"</formula>
    </cfRule>
    <cfRule type="cellIs" dxfId="1854" priority="3354" operator="equal">
      <formula>"SIM"</formula>
    </cfRule>
  </conditionalFormatting>
  <conditionalFormatting sqref="Z48">
    <cfRule type="cellIs" dxfId="1853" priority="3352" operator="equal">
      <formula>"OPORTUNIDADE"</formula>
    </cfRule>
  </conditionalFormatting>
  <conditionalFormatting sqref="Z48">
    <cfRule type="cellIs" dxfId="1852" priority="3350" operator="equal">
      <formula>"NÃO"</formula>
    </cfRule>
    <cfRule type="cellIs" dxfId="1851" priority="3351" operator="equal">
      <formula>"SIM"</formula>
    </cfRule>
  </conditionalFormatting>
  <conditionalFormatting sqref="Z48">
    <cfRule type="cellIs" dxfId="1850" priority="3349" operator="equal">
      <formula>"OPORTUNIDADE"</formula>
    </cfRule>
  </conditionalFormatting>
  <conditionalFormatting sqref="Z48">
    <cfRule type="cellIs" dxfId="1849" priority="3347" operator="equal">
      <formula>"NÃO"</formula>
    </cfRule>
    <cfRule type="cellIs" dxfId="1848" priority="3348" operator="equal">
      <formula>"SIM"</formula>
    </cfRule>
  </conditionalFormatting>
  <conditionalFormatting sqref="Z48">
    <cfRule type="cellIs" dxfId="1847" priority="3346" operator="equal">
      <formula>"OPORTUNIDADE"</formula>
    </cfRule>
  </conditionalFormatting>
  <conditionalFormatting sqref="Z48">
    <cfRule type="cellIs" dxfId="1846" priority="3344" operator="equal">
      <formula>"NÃO"</formula>
    </cfRule>
    <cfRule type="cellIs" dxfId="1845" priority="3345" operator="equal">
      <formula>"SIM"</formula>
    </cfRule>
  </conditionalFormatting>
  <conditionalFormatting sqref="Z48">
    <cfRule type="cellIs" dxfId="1844" priority="3343" operator="equal">
      <formula>"OPORTUNIDADE"</formula>
    </cfRule>
  </conditionalFormatting>
  <conditionalFormatting sqref="Z48">
    <cfRule type="cellIs" dxfId="1843" priority="3341" operator="equal">
      <formula>"NÃO"</formula>
    </cfRule>
    <cfRule type="cellIs" dxfId="1842" priority="3342" operator="equal">
      <formula>"SIM"</formula>
    </cfRule>
  </conditionalFormatting>
  <conditionalFormatting sqref="Z48">
    <cfRule type="cellIs" dxfId="1841" priority="3340" operator="equal">
      <formula>"OPORTUNIDADE"</formula>
    </cfRule>
  </conditionalFormatting>
  <conditionalFormatting sqref="Z48">
    <cfRule type="cellIs" dxfId="1840" priority="3338" operator="equal">
      <formula>"NÃO"</formula>
    </cfRule>
    <cfRule type="cellIs" dxfId="1839" priority="3339" operator="equal">
      <formula>"SIM"</formula>
    </cfRule>
  </conditionalFormatting>
  <conditionalFormatting sqref="Z48">
    <cfRule type="cellIs" dxfId="1838" priority="3337" operator="equal">
      <formula>"OPORTUNIDADE"</formula>
    </cfRule>
  </conditionalFormatting>
  <conditionalFormatting sqref="Z48">
    <cfRule type="cellIs" dxfId="1837" priority="3335" operator="equal">
      <formula>"NÃO"</formula>
    </cfRule>
    <cfRule type="cellIs" dxfId="1836" priority="3336" operator="equal">
      <formula>"SIM"</formula>
    </cfRule>
  </conditionalFormatting>
  <conditionalFormatting sqref="Z48">
    <cfRule type="cellIs" dxfId="1835" priority="3334" operator="equal">
      <formula>"OPORTUNIDADE"</formula>
    </cfRule>
  </conditionalFormatting>
  <conditionalFormatting sqref="Z48">
    <cfRule type="cellIs" dxfId="1834" priority="3332" operator="equal">
      <formula>"NÃO"</formula>
    </cfRule>
    <cfRule type="cellIs" dxfId="1833" priority="3333" operator="equal">
      <formula>"SIM"</formula>
    </cfRule>
  </conditionalFormatting>
  <conditionalFormatting sqref="Z48">
    <cfRule type="cellIs" dxfId="1832" priority="3331" operator="equal">
      <formula>"OPORTUNIDADE"</formula>
    </cfRule>
  </conditionalFormatting>
  <conditionalFormatting sqref="Z48">
    <cfRule type="cellIs" dxfId="1831" priority="3329" operator="equal">
      <formula>"NÃO"</formula>
    </cfRule>
    <cfRule type="cellIs" dxfId="1830" priority="3330" operator="equal">
      <formula>"SIM"</formula>
    </cfRule>
  </conditionalFormatting>
  <conditionalFormatting sqref="Z48">
    <cfRule type="cellIs" dxfId="1829" priority="3328" operator="equal">
      <formula>"OPORTUNIDADE"</formula>
    </cfRule>
  </conditionalFormatting>
  <conditionalFormatting sqref="Z48">
    <cfRule type="cellIs" dxfId="1828" priority="3326" operator="equal">
      <formula>"NÃO"</formula>
    </cfRule>
    <cfRule type="cellIs" dxfId="1827" priority="3327" operator="equal">
      <formula>"SIM"</formula>
    </cfRule>
  </conditionalFormatting>
  <conditionalFormatting sqref="Z48">
    <cfRule type="cellIs" dxfId="1826" priority="3325" operator="equal">
      <formula>"OPORTUNIDADE"</formula>
    </cfRule>
  </conditionalFormatting>
  <conditionalFormatting sqref="Z48">
    <cfRule type="cellIs" dxfId="1825" priority="3323" operator="equal">
      <formula>"NÃO"</formula>
    </cfRule>
    <cfRule type="cellIs" dxfId="1824" priority="3324" operator="equal">
      <formula>"SIM"</formula>
    </cfRule>
  </conditionalFormatting>
  <conditionalFormatting sqref="Z48">
    <cfRule type="cellIs" dxfId="1823" priority="3322" operator="equal">
      <formula>"OPORTUNIDADE"</formula>
    </cfRule>
  </conditionalFormatting>
  <conditionalFormatting sqref="Z48">
    <cfRule type="cellIs" dxfId="1822" priority="3320" operator="equal">
      <formula>"NÃO"</formula>
    </cfRule>
    <cfRule type="cellIs" dxfId="1821" priority="3321" operator="equal">
      <formula>"SIM"</formula>
    </cfRule>
  </conditionalFormatting>
  <conditionalFormatting sqref="Y58:Z58 Y65:Y67 Y72:Y75 Y59:Y63 Y69:Y70">
    <cfRule type="cellIs" dxfId="1820" priority="3316" operator="equal">
      <formula>"OPORTUNIDADE"</formula>
    </cfRule>
  </conditionalFormatting>
  <conditionalFormatting sqref="Y58:Z58 Y65:Y67 Y72:Y75 Y59:Y63 Y69:Y70">
    <cfRule type="cellIs" dxfId="1819" priority="3314" operator="equal">
      <formula>"NÃO"</formula>
    </cfRule>
    <cfRule type="cellIs" dxfId="1818" priority="3315" operator="equal">
      <formula>"SIM"</formula>
    </cfRule>
  </conditionalFormatting>
  <conditionalFormatting sqref="Z59">
    <cfRule type="cellIs" dxfId="1817" priority="3313" operator="equal">
      <formula>"OPORTUNIDADE"</formula>
    </cfRule>
  </conditionalFormatting>
  <conditionalFormatting sqref="Z59">
    <cfRule type="cellIs" dxfId="1816" priority="3311" operator="equal">
      <formula>"NÃO"</formula>
    </cfRule>
    <cfRule type="cellIs" dxfId="1815" priority="3312" operator="equal">
      <formula>"SIM"</formula>
    </cfRule>
  </conditionalFormatting>
  <conditionalFormatting sqref="Z59">
    <cfRule type="cellIs" dxfId="1814" priority="3310" operator="equal">
      <formula>"OPORTUNIDADE"</formula>
    </cfRule>
  </conditionalFormatting>
  <conditionalFormatting sqref="Z59">
    <cfRule type="cellIs" dxfId="1813" priority="3308" operator="equal">
      <formula>"NÃO"</formula>
    </cfRule>
    <cfRule type="cellIs" dxfId="1812" priority="3309" operator="equal">
      <formula>"SIM"</formula>
    </cfRule>
  </conditionalFormatting>
  <conditionalFormatting sqref="Z59">
    <cfRule type="cellIs" dxfId="1811" priority="3307" operator="equal">
      <formula>"OPORTUNIDADE"</formula>
    </cfRule>
  </conditionalFormatting>
  <conditionalFormatting sqref="Z59">
    <cfRule type="cellIs" dxfId="1810" priority="3305" operator="equal">
      <formula>"NÃO"</formula>
    </cfRule>
    <cfRule type="cellIs" dxfId="1809" priority="3306" operator="equal">
      <formula>"SIM"</formula>
    </cfRule>
  </conditionalFormatting>
  <conditionalFormatting sqref="Z59">
    <cfRule type="cellIs" dxfId="1808" priority="3304" operator="equal">
      <formula>"OPORTUNIDADE"</formula>
    </cfRule>
  </conditionalFormatting>
  <conditionalFormatting sqref="Z59">
    <cfRule type="cellIs" dxfId="1807" priority="3302" operator="equal">
      <formula>"NÃO"</formula>
    </cfRule>
    <cfRule type="cellIs" dxfId="1806" priority="3303" operator="equal">
      <formula>"SIM"</formula>
    </cfRule>
  </conditionalFormatting>
  <conditionalFormatting sqref="Z59">
    <cfRule type="cellIs" dxfId="1805" priority="3301" operator="equal">
      <formula>"OPORTUNIDADE"</formula>
    </cfRule>
  </conditionalFormatting>
  <conditionalFormatting sqref="Z59">
    <cfRule type="cellIs" dxfId="1804" priority="3299" operator="equal">
      <formula>"NÃO"</formula>
    </cfRule>
    <cfRule type="cellIs" dxfId="1803" priority="3300" operator="equal">
      <formula>"SIM"</formula>
    </cfRule>
  </conditionalFormatting>
  <conditionalFormatting sqref="Z59">
    <cfRule type="cellIs" dxfId="1802" priority="3298" operator="equal">
      <formula>"OPORTUNIDADE"</formula>
    </cfRule>
  </conditionalFormatting>
  <conditionalFormatting sqref="Z59">
    <cfRule type="cellIs" dxfId="1801" priority="3296" operator="equal">
      <formula>"NÃO"</formula>
    </cfRule>
    <cfRule type="cellIs" dxfId="1800" priority="3297" operator="equal">
      <formula>"SIM"</formula>
    </cfRule>
  </conditionalFormatting>
  <conditionalFormatting sqref="Z59">
    <cfRule type="cellIs" dxfId="1799" priority="3295" operator="equal">
      <formula>"OPORTUNIDADE"</formula>
    </cfRule>
  </conditionalFormatting>
  <conditionalFormatting sqref="Z59">
    <cfRule type="cellIs" dxfId="1798" priority="3293" operator="equal">
      <formula>"NÃO"</formula>
    </cfRule>
    <cfRule type="cellIs" dxfId="1797" priority="3294" operator="equal">
      <formula>"SIM"</formula>
    </cfRule>
  </conditionalFormatting>
  <conditionalFormatting sqref="Z59">
    <cfRule type="cellIs" dxfId="1796" priority="3292" operator="equal">
      <formula>"OPORTUNIDADE"</formula>
    </cfRule>
  </conditionalFormatting>
  <conditionalFormatting sqref="Z59">
    <cfRule type="cellIs" dxfId="1795" priority="3290" operator="equal">
      <formula>"NÃO"</formula>
    </cfRule>
    <cfRule type="cellIs" dxfId="1794" priority="3291" operator="equal">
      <formula>"SIM"</formula>
    </cfRule>
  </conditionalFormatting>
  <conditionalFormatting sqref="Z59">
    <cfRule type="cellIs" dxfId="1793" priority="3289" operator="equal">
      <formula>"OPORTUNIDADE"</formula>
    </cfRule>
  </conditionalFormatting>
  <conditionalFormatting sqref="Z59">
    <cfRule type="cellIs" dxfId="1792" priority="3287" operator="equal">
      <formula>"NÃO"</formula>
    </cfRule>
    <cfRule type="cellIs" dxfId="1791" priority="3288" operator="equal">
      <formula>"SIM"</formula>
    </cfRule>
  </conditionalFormatting>
  <conditionalFormatting sqref="Z59">
    <cfRule type="cellIs" dxfId="1790" priority="3286" operator="equal">
      <formula>"OPORTUNIDADE"</formula>
    </cfRule>
  </conditionalFormatting>
  <conditionalFormatting sqref="Z59">
    <cfRule type="cellIs" dxfId="1789" priority="3284" operator="equal">
      <formula>"NÃO"</formula>
    </cfRule>
    <cfRule type="cellIs" dxfId="1788" priority="3285" operator="equal">
      <formula>"SIM"</formula>
    </cfRule>
  </conditionalFormatting>
  <conditionalFormatting sqref="Z59">
    <cfRule type="cellIs" dxfId="1787" priority="3283" operator="equal">
      <formula>"OPORTUNIDADE"</formula>
    </cfRule>
  </conditionalFormatting>
  <conditionalFormatting sqref="Z59">
    <cfRule type="cellIs" dxfId="1786" priority="3281" operator="equal">
      <formula>"NÃO"</formula>
    </cfRule>
    <cfRule type="cellIs" dxfId="1785" priority="3282" operator="equal">
      <formula>"SIM"</formula>
    </cfRule>
  </conditionalFormatting>
  <conditionalFormatting sqref="Z59">
    <cfRule type="cellIs" dxfId="1784" priority="3280" operator="equal">
      <formula>"OPORTUNIDADE"</formula>
    </cfRule>
  </conditionalFormatting>
  <conditionalFormatting sqref="Z59">
    <cfRule type="cellIs" dxfId="1783" priority="3278" operator="equal">
      <formula>"NÃO"</formula>
    </cfRule>
    <cfRule type="cellIs" dxfId="1782" priority="3279" operator="equal">
      <formula>"SIM"</formula>
    </cfRule>
  </conditionalFormatting>
  <conditionalFormatting sqref="Z59">
    <cfRule type="cellIs" dxfId="1781" priority="3277" operator="equal">
      <formula>"OPORTUNIDADE"</formula>
    </cfRule>
  </conditionalFormatting>
  <conditionalFormatting sqref="Z59">
    <cfRule type="cellIs" dxfId="1780" priority="3275" operator="equal">
      <formula>"NÃO"</formula>
    </cfRule>
    <cfRule type="cellIs" dxfId="1779" priority="3276" operator="equal">
      <formula>"SIM"</formula>
    </cfRule>
  </conditionalFormatting>
  <conditionalFormatting sqref="Z59">
    <cfRule type="cellIs" dxfId="1778" priority="3274" operator="equal">
      <formula>"OPORTUNIDADE"</formula>
    </cfRule>
  </conditionalFormatting>
  <conditionalFormatting sqref="Z59">
    <cfRule type="cellIs" dxfId="1777" priority="3272" operator="equal">
      <formula>"NÃO"</formula>
    </cfRule>
    <cfRule type="cellIs" dxfId="1776" priority="3273" operator="equal">
      <formula>"SIM"</formula>
    </cfRule>
  </conditionalFormatting>
  <conditionalFormatting sqref="Z59">
    <cfRule type="cellIs" dxfId="1775" priority="3271" operator="equal">
      <formula>"OPORTUNIDADE"</formula>
    </cfRule>
  </conditionalFormatting>
  <conditionalFormatting sqref="Z59">
    <cfRule type="cellIs" dxfId="1774" priority="3269" operator="equal">
      <formula>"NÃO"</formula>
    </cfRule>
    <cfRule type="cellIs" dxfId="1773" priority="3270" operator="equal">
      <formula>"SIM"</formula>
    </cfRule>
  </conditionalFormatting>
  <conditionalFormatting sqref="Z59">
    <cfRule type="cellIs" dxfId="1772" priority="3268" operator="equal">
      <formula>"OPORTUNIDADE"</formula>
    </cfRule>
  </conditionalFormatting>
  <conditionalFormatting sqref="Z59">
    <cfRule type="cellIs" dxfId="1771" priority="3266" operator="equal">
      <formula>"NÃO"</formula>
    </cfRule>
    <cfRule type="cellIs" dxfId="1770" priority="3267" operator="equal">
      <formula>"SIM"</formula>
    </cfRule>
  </conditionalFormatting>
  <conditionalFormatting sqref="Z59">
    <cfRule type="cellIs" dxfId="1769" priority="3265" operator="equal">
      <formula>"OPORTUNIDADE"</formula>
    </cfRule>
  </conditionalFormatting>
  <conditionalFormatting sqref="Z59">
    <cfRule type="cellIs" dxfId="1768" priority="3263" operator="equal">
      <formula>"NÃO"</formula>
    </cfRule>
    <cfRule type="cellIs" dxfId="1767" priority="3264" operator="equal">
      <formula>"SIM"</formula>
    </cfRule>
  </conditionalFormatting>
  <conditionalFormatting sqref="Z59">
    <cfRule type="cellIs" dxfId="1766" priority="3262" operator="equal">
      <formula>"OPORTUNIDADE"</formula>
    </cfRule>
  </conditionalFormatting>
  <conditionalFormatting sqref="Z59">
    <cfRule type="cellIs" dxfId="1765" priority="3260" operator="equal">
      <formula>"NÃO"</formula>
    </cfRule>
    <cfRule type="cellIs" dxfId="1764" priority="3261" operator="equal">
      <formula>"SIM"</formula>
    </cfRule>
  </conditionalFormatting>
  <conditionalFormatting sqref="Z59">
    <cfRule type="cellIs" dxfId="1763" priority="3259" operator="equal">
      <formula>"OPORTUNIDADE"</formula>
    </cfRule>
  </conditionalFormatting>
  <conditionalFormatting sqref="Z59">
    <cfRule type="cellIs" dxfId="1762" priority="3257" operator="equal">
      <formula>"NÃO"</formula>
    </cfRule>
    <cfRule type="cellIs" dxfId="1761" priority="3258" operator="equal">
      <formula>"SIM"</formula>
    </cfRule>
  </conditionalFormatting>
  <conditionalFormatting sqref="Z59">
    <cfRule type="cellIs" dxfId="1760" priority="3256" operator="equal">
      <formula>"OPORTUNIDADE"</formula>
    </cfRule>
  </conditionalFormatting>
  <conditionalFormatting sqref="Z59">
    <cfRule type="cellIs" dxfId="1759" priority="3254" operator="equal">
      <formula>"NÃO"</formula>
    </cfRule>
    <cfRule type="cellIs" dxfId="1758" priority="3255" operator="equal">
      <formula>"SIM"</formula>
    </cfRule>
  </conditionalFormatting>
  <conditionalFormatting sqref="Z59">
    <cfRule type="cellIs" dxfId="1757" priority="3253" operator="equal">
      <formula>"OPORTUNIDADE"</formula>
    </cfRule>
  </conditionalFormatting>
  <conditionalFormatting sqref="Z59">
    <cfRule type="cellIs" dxfId="1756" priority="3251" operator="equal">
      <formula>"NÃO"</formula>
    </cfRule>
    <cfRule type="cellIs" dxfId="1755" priority="3252" operator="equal">
      <formula>"SIM"</formula>
    </cfRule>
  </conditionalFormatting>
  <conditionalFormatting sqref="Z59">
    <cfRule type="cellIs" dxfId="1754" priority="3250" operator="equal">
      <formula>"OPORTUNIDADE"</formula>
    </cfRule>
  </conditionalFormatting>
  <conditionalFormatting sqref="Z59">
    <cfRule type="cellIs" dxfId="1753" priority="3248" operator="equal">
      <formula>"NÃO"</formula>
    </cfRule>
    <cfRule type="cellIs" dxfId="1752" priority="3249" operator="equal">
      <formula>"SIM"</formula>
    </cfRule>
  </conditionalFormatting>
  <conditionalFormatting sqref="Z59">
    <cfRule type="cellIs" dxfId="1751" priority="3247" operator="equal">
      <formula>"OPORTUNIDADE"</formula>
    </cfRule>
  </conditionalFormatting>
  <conditionalFormatting sqref="Z59">
    <cfRule type="cellIs" dxfId="1750" priority="3245" operator="equal">
      <formula>"NÃO"</formula>
    </cfRule>
    <cfRule type="cellIs" dxfId="1749" priority="3246" operator="equal">
      <formula>"SIM"</formula>
    </cfRule>
  </conditionalFormatting>
  <conditionalFormatting sqref="Y59">
    <cfRule type="cellIs" dxfId="1748" priority="3244" operator="equal">
      <formula>"OPORTUNIDADE"</formula>
    </cfRule>
  </conditionalFormatting>
  <conditionalFormatting sqref="Y59">
    <cfRule type="cellIs" dxfId="1747" priority="3242" operator="equal">
      <formula>"NÃO"</formula>
    </cfRule>
    <cfRule type="cellIs" dxfId="1746" priority="3243" operator="equal">
      <formula>"SIM"</formula>
    </cfRule>
  </conditionalFormatting>
  <conditionalFormatting sqref="Y59">
    <cfRule type="cellIs" dxfId="1745" priority="3241" operator="equal">
      <formula>"OPORTUNIDADE"</formula>
    </cfRule>
  </conditionalFormatting>
  <conditionalFormatting sqref="Y59">
    <cfRule type="cellIs" dxfId="1744" priority="3239" operator="equal">
      <formula>"NÃO"</formula>
    </cfRule>
    <cfRule type="cellIs" dxfId="1743" priority="3240" operator="equal">
      <formula>"SIM"</formula>
    </cfRule>
  </conditionalFormatting>
  <conditionalFormatting sqref="Y59">
    <cfRule type="cellIs" dxfId="1742" priority="3238" operator="equal">
      <formula>"OPORTUNIDADE"</formula>
    </cfRule>
  </conditionalFormatting>
  <conditionalFormatting sqref="Y59">
    <cfRule type="cellIs" dxfId="1741" priority="3236" operator="equal">
      <formula>"NÃO"</formula>
    </cfRule>
    <cfRule type="cellIs" dxfId="1740" priority="3237" operator="equal">
      <formula>"SIM"</formula>
    </cfRule>
  </conditionalFormatting>
  <conditionalFormatting sqref="Y59">
    <cfRule type="cellIs" dxfId="1739" priority="3235" operator="equal">
      <formula>"OPORTUNIDADE"</formula>
    </cfRule>
  </conditionalFormatting>
  <conditionalFormatting sqref="Y59">
    <cfRule type="cellIs" dxfId="1738" priority="3233" operator="equal">
      <formula>"NÃO"</formula>
    </cfRule>
    <cfRule type="cellIs" dxfId="1737" priority="3234" operator="equal">
      <formula>"SIM"</formula>
    </cfRule>
  </conditionalFormatting>
  <conditionalFormatting sqref="Z59">
    <cfRule type="cellIs" dxfId="1736" priority="3232" operator="equal">
      <formula>"OPORTUNIDADE"</formula>
    </cfRule>
  </conditionalFormatting>
  <conditionalFormatting sqref="Z59">
    <cfRule type="cellIs" dxfId="1735" priority="3230" operator="equal">
      <formula>"NÃO"</formula>
    </cfRule>
    <cfRule type="cellIs" dxfId="1734" priority="3231" operator="equal">
      <formula>"SIM"</formula>
    </cfRule>
  </conditionalFormatting>
  <conditionalFormatting sqref="Z59">
    <cfRule type="cellIs" dxfId="1733" priority="3229" operator="equal">
      <formula>"OPORTUNIDADE"</formula>
    </cfRule>
  </conditionalFormatting>
  <conditionalFormatting sqref="Z59">
    <cfRule type="cellIs" dxfId="1732" priority="3227" operator="equal">
      <formula>"NÃO"</formula>
    </cfRule>
    <cfRule type="cellIs" dxfId="1731" priority="3228" operator="equal">
      <formula>"SIM"</formula>
    </cfRule>
  </conditionalFormatting>
  <conditionalFormatting sqref="Z59">
    <cfRule type="cellIs" dxfId="1730" priority="3226" operator="equal">
      <formula>"OPORTUNIDADE"</formula>
    </cfRule>
  </conditionalFormatting>
  <conditionalFormatting sqref="Z59">
    <cfRule type="cellIs" dxfId="1729" priority="3224" operator="equal">
      <formula>"NÃO"</formula>
    </cfRule>
    <cfRule type="cellIs" dxfId="1728" priority="3225" operator="equal">
      <formula>"SIM"</formula>
    </cfRule>
  </conditionalFormatting>
  <conditionalFormatting sqref="Z59">
    <cfRule type="cellIs" dxfId="1727" priority="3223" operator="equal">
      <formula>"OPORTUNIDADE"</formula>
    </cfRule>
  </conditionalFormatting>
  <conditionalFormatting sqref="Z59">
    <cfRule type="cellIs" dxfId="1726" priority="3221" operator="equal">
      <formula>"NÃO"</formula>
    </cfRule>
    <cfRule type="cellIs" dxfId="1725" priority="3222" operator="equal">
      <formula>"SIM"</formula>
    </cfRule>
  </conditionalFormatting>
  <conditionalFormatting sqref="Z59">
    <cfRule type="cellIs" dxfId="1724" priority="3220" operator="equal">
      <formula>"OPORTUNIDADE"</formula>
    </cfRule>
  </conditionalFormatting>
  <conditionalFormatting sqref="Z59">
    <cfRule type="cellIs" dxfId="1723" priority="3218" operator="equal">
      <formula>"NÃO"</formula>
    </cfRule>
    <cfRule type="cellIs" dxfId="1722" priority="3219" operator="equal">
      <formula>"SIM"</formula>
    </cfRule>
  </conditionalFormatting>
  <conditionalFormatting sqref="Z59">
    <cfRule type="cellIs" dxfId="1721" priority="3217" operator="equal">
      <formula>"OPORTUNIDADE"</formula>
    </cfRule>
  </conditionalFormatting>
  <conditionalFormatting sqref="Z59">
    <cfRule type="cellIs" dxfId="1720" priority="3215" operator="equal">
      <formula>"NÃO"</formula>
    </cfRule>
    <cfRule type="cellIs" dxfId="1719" priority="3216" operator="equal">
      <formula>"SIM"</formula>
    </cfRule>
  </conditionalFormatting>
  <conditionalFormatting sqref="Z59">
    <cfRule type="cellIs" dxfId="1718" priority="3214" operator="equal">
      <formula>"OPORTUNIDADE"</formula>
    </cfRule>
  </conditionalFormatting>
  <conditionalFormatting sqref="Z59">
    <cfRule type="cellIs" dxfId="1717" priority="3212" operator="equal">
      <formula>"NÃO"</formula>
    </cfRule>
    <cfRule type="cellIs" dxfId="1716" priority="3213" operator="equal">
      <formula>"SIM"</formula>
    </cfRule>
  </conditionalFormatting>
  <conditionalFormatting sqref="Z59">
    <cfRule type="cellIs" dxfId="1715" priority="3211" operator="equal">
      <formula>"OPORTUNIDADE"</formula>
    </cfRule>
  </conditionalFormatting>
  <conditionalFormatting sqref="Z59">
    <cfRule type="cellIs" dxfId="1714" priority="3209" operator="equal">
      <formula>"NÃO"</formula>
    </cfRule>
    <cfRule type="cellIs" dxfId="1713" priority="3210" operator="equal">
      <formula>"SIM"</formula>
    </cfRule>
  </conditionalFormatting>
  <conditionalFormatting sqref="Z59">
    <cfRule type="cellIs" dxfId="1712" priority="3208" operator="equal">
      <formula>"OPORTUNIDADE"</formula>
    </cfRule>
  </conditionalFormatting>
  <conditionalFormatting sqref="Z59">
    <cfRule type="cellIs" dxfId="1711" priority="3206" operator="equal">
      <formula>"NÃO"</formula>
    </cfRule>
    <cfRule type="cellIs" dxfId="1710" priority="3207" operator="equal">
      <formula>"SIM"</formula>
    </cfRule>
  </conditionalFormatting>
  <conditionalFormatting sqref="Z59">
    <cfRule type="cellIs" dxfId="1709" priority="3205" operator="equal">
      <formula>"OPORTUNIDADE"</formula>
    </cfRule>
  </conditionalFormatting>
  <conditionalFormatting sqref="Z59">
    <cfRule type="cellIs" dxfId="1708" priority="3203" operator="equal">
      <formula>"NÃO"</formula>
    </cfRule>
    <cfRule type="cellIs" dxfId="1707" priority="3204" operator="equal">
      <formula>"SIM"</formula>
    </cfRule>
  </conditionalFormatting>
  <conditionalFormatting sqref="Z59">
    <cfRule type="cellIs" dxfId="1706" priority="3202" operator="equal">
      <formula>"OPORTUNIDADE"</formula>
    </cfRule>
  </conditionalFormatting>
  <conditionalFormatting sqref="Z59">
    <cfRule type="cellIs" dxfId="1705" priority="3200" operator="equal">
      <formula>"NÃO"</formula>
    </cfRule>
    <cfRule type="cellIs" dxfId="1704" priority="3201" operator="equal">
      <formula>"SIM"</formula>
    </cfRule>
  </conditionalFormatting>
  <conditionalFormatting sqref="Z59">
    <cfRule type="cellIs" dxfId="1703" priority="3199" operator="equal">
      <formula>"OPORTUNIDADE"</formula>
    </cfRule>
  </conditionalFormatting>
  <conditionalFormatting sqref="Z59">
    <cfRule type="cellIs" dxfId="1702" priority="3197" operator="equal">
      <formula>"NÃO"</formula>
    </cfRule>
    <cfRule type="cellIs" dxfId="1701" priority="3198" operator="equal">
      <formula>"SIM"</formula>
    </cfRule>
  </conditionalFormatting>
  <conditionalFormatting sqref="Z59">
    <cfRule type="cellIs" dxfId="1700" priority="3196" operator="equal">
      <formula>"OPORTUNIDADE"</formula>
    </cfRule>
  </conditionalFormatting>
  <conditionalFormatting sqref="Z59">
    <cfRule type="cellIs" dxfId="1699" priority="3194" operator="equal">
      <formula>"NÃO"</formula>
    </cfRule>
    <cfRule type="cellIs" dxfId="1698" priority="3195" operator="equal">
      <formula>"SIM"</formula>
    </cfRule>
  </conditionalFormatting>
  <conditionalFormatting sqref="Y59">
    <cfRule type="cellIs" dxfId="1697" priority="3193" operator="equal">
      <formula>"OPORTUNIDADE"</formula>
    </cfRule>
  </conditionalFormatting>
  <conditionalFormatting sqref="Y59">
    <cfRule type="cellIs" dxfId="1696" priority="3191" operator="equal">
      <formula>"NÃO"</formula>
    </cfRule>
    <cfRule type="cellIs" dxfId="1695" priority="3192" operator="equal">
      <formula>"SIM"</formula>
    </cfRule>
  </conditionalFormatting>
  <conditionalFormatting sqref="Y59">
    <cfRule type="cellIs" dxfId="1694" priority="3190" operator="equal">
      <formula>"OPORTUNIDADE"</formula>
    </cfRule>
  </conditionalFormatting>
  <conditionalFormatting sqref="Y59">
    <cfRule type="cellIs" dxfId="1693" priority="3188" operator="equal">
      <formula>"NÃO"</formula>
    </cfRule>
    <cfRule type="cellIs" dxfId="1692" priority="3189" operator="equal">
      <formula>"SIM"</formula>
    </cfRule>
  </conditionalFormatting>
  <conditionalFormatting sqref="Y59">
    <cfRule type="cellIs" dxfId="1691" priority="3187" operator="equal">
      <formula>"OPORTUNIDADE"</formula>
    </cfRule>
  </conditionalFormatting>
  <conditionalFormatting sqref="Y59">
    <cfRule type="cellIs" dxfId="1690" priority="3185" operator="equal">
      <formula>"NÃO"</formula>
    </cfRule>
    <cfRule type="cellIs" dxfId="1689" priority="3186" operator="equal">
      <formula>"SIM"</formula>
    </cfRule>
  </conditionalFormatting>
  <conditionalFormatting sqref="Y59">
    <cfRule type="cellIs" dxfId="1688" priority="3184" operator="equal">
      <formula>"OPORTUNIDADE"</formula>
    </cfRule>
  </conditionalFormatting>
  <conditionalFormatting sqref="Y59">
    <cfRule type="cellIs" dxfId="1687" priority="3182" operator="equal">
      <formula>"NÃO"</formula>
    </cfRule>
    <cfRule type="cellIs" dxfId="1686" priority="3183" operator="equal">
      <formula>"SIM"</formula>
    </cfRule>
  </conditionalFormatting>
  <conditionalFormatting sqref="Y46:Z46">
    <cfRule type="cellIs" dxfId="1685" priority="3181" operator="equal">
      <formula>"OPORTUNIDADE"</formula>
    </cfRule>
  </conditionalFormatting>
  <conditionalFormatting sqref="Y46:Z46">
    <cfRule type="cellIs" dxfId="1684" priority="3179" operator="equal">
      <formula>"NÃO"</formula>
    </cfRule>
    <cfRule type="cellIs" dxfId="1683" priority="3180" operator="equal">
      <formula>"SIM"</formula>
    </cfRule>
  </conditionalFormatting>
  <conditionalFormatting sqref="Z47">
    <cfRule type="cellIs" dxfId="1682" priority="3178" operator="equal">
      <formula>"OPORTUNIDADE"</formula>
    </cfRule>
  </conditionalFormatting>
  <conditionalFormatting sqref="Z47">
    <cfRule type="cellIs" dxfId="1681" priority="3176" operator="equal">
      <formula>"NÃO"</formula>
    </cfRule>
    <cfRule type="cellIs" dxfId="1680" priority="3177" operator="equal">
      <formula>"SIM"</formula>
    </cfRule>
  </conditionalFormatting>
  <conditionalFormatting sqref="Z47">
    <cfRule type="cellIs" dxfId="1679" priority="3175" operator="equal">
      <formula>"OPORTUNIDADE"</formula>
    </cfRule>
  </conditionalFormatting>
  <conditionalFormatting sqref="Z47">
    <cfRule type="cellIs" dxfId="1678" priority="3173" operator="equal">
      <formula>"NÃO"</formula>
    </cfRule>
    <cfRule type="cellIs" dxfId="1677" priority="3174" operator="equal">
      <formula>"SIM"</formula>
    </cfRule>
  </conditionalFormatting>
  <conditionalFormatting sqref="Z47">
    <cfRule type="cellIs" dxfId="1676" priority="3172" operator="equal">
      <formula>"OPORTUNIDADE"</formula>
    </cfRule>
  </conditionalFormatting>
  <conditionalFormatting sqref="Z47">
    <cfRule type="cellIs" dxfId="1675" priority="3170" operator="equal">
      <formula>"NÃO"</formula>
    </cfRule>
    <cfRule type="cellIs" dxfId="1674" priority="3171" operator="equal">
      <formula>"SIM"</formula>
    </cfRule>
  </conditionalFormatting>
  <conditionalFormatting sqref="Z47">
    <cfRule type="cellIs" dxfId="1673" priority="3169" operator="equal">
      <formula>"OPORTUNIDADE"</formula>
    </cfRule>
  </conditionalFormatting>
  <conditionalFormatting sqref="Z47">
    <cfRule type="cellIs" dxfId="1672" priority="3167" operator="equal">
      <formula>"NÃO"</formula>
    </cfRule>
    <cfRule type="cellIs" dxfId="1671" priority="3168" operator="equal">
      <formula>"SIM"</formula>
    </cfRule>
  </conditionalFormatting>
  <conditionalFormatting sqref="Z47">
    <cfRule type="cellIs" dxfId="1670" priority="3166" operator="equal">
      <formula>"OPORTUNIDADE"</formula>
    </cfRule>
  </conditionalFormatting>
  <conditionalFormatting sqref="Z47">
    <cfRule type="cellIs" dxfId="1669" priority="3164" operator="equal">
      <formula>"NÃO"</formula>
    </cfRule>
    <cfRule type="cellIs" dxfId="1668" priority="3165" operator="equal">
      <formula>"SIM"</formula>
    </cfRule>
  </conditionalFormatting>
  <conditionalFormatting sqref="Z47">
    <cfRule type="cellIs" dxfId="1667" priority="3163" operator="equal">
      <formula>"OPORTUNIDADE"</formula>
    </cfRule>
  </conditionalFormatting>
  <conditionalFormatting sqref="Z47">
    <cfRule type="cellIs" dxfId="1666" priority="3161" operator="equal">
      <formula>"NÃO"</formula>
    </cfRule>
    <cfRule type="cellIs" dxfId="1665" priority="3162" operator="equal">
      <formula>"SIM"</formula>
    </cfRule>
  </conditionalFormatting>
  <conditionalFormatting sqref="Z47">
    <cfRule type="cellIs" dxfId="1664" priority="3160" operator="equal">
      <formula>"OPORTUNIDADE"</formula>
    </cfRule>
  </conditionalFormatting>
  <conditionalFormatting sqref="Z47">
    <cfRule type="cellIs" dxfId="1663" priority="3158" operator="equal">
      <formula>"NÃO"</formula>
    </cfRule>
    <cfRule type="cellIs" dxfId="1662" priority="3159" operator="equal">
      <formula>"SIM"</formula>
    </cfRule>
  </conditionalFormatting>
  <conditionalFormatting sqref="Z47">
    <cfRule type="cellIs" dxfId="1661" priority="3157" operator="equal">
      <formula>"OPORTUNIDADE"</formula>
    </cfRule>
  </conditionalFormatting>
  <conditionalFormatting sqref="Z47">
    <cfRule type="cellIs" dxfId="1660" priority="3155" operator="equal">
      <formula>"NÃO"</formula>
    </cfRule>
    <cfRule type="cellIs" dxfId="1659" priority="3156" operator="equal">
      <formula>"SIM"</formula>
    </cfRule>
  </conditionalFormatting>
  <conditionalFormatting sqref="Z47">
    <cfRule type="cellIs" dxfId="1658" priority="3154" operator="equal">
      <formula>"OPORTUNIDADE"</formula>
    </cfRule>
  </conditionalFormatting>
  <conditionalFormatting sqref="Z47">
    <cfRule type="cellIs" dxfId="1657" priority="3152" operator="equal">
      <formula>"NÃO"</formula>
    </cfRule>
    <cfRule type="cellIs" dxfId="1656" priority="3153" operator="equal">
      <formula>"SIM"</formula>
    </cfRule>
  </conditionalFormatting>
  <conditionalFormatting sqref="Z47">
    <cfRule type="cellIs" dxfId="1655" priority="3151" operator="equal">
      <formula>"OPORTUNIDADE"</formula>
    </cfRule>
  </conditionalFormatting>
  <conditionalFormatting sqref="Z47">
    <cfRule type="cellIs" dxfId="1654" priority="3149" operator="equal">
      <formula>"NÃO"</formula>
    </cfRule>
    <cfRule type="cellIs" dxfId="1653" priority="3150" operator="equal">
      <formula>"SIM"</formula>
    </cfRule>
  </conditionalFormatting>
  <conditionalFormatting sqref="Z47">
    <cfRule type="cellIs" dxfId="1652" priority="3148" operator="equal">
      <formula>"OPORTUNIDADE"</formula>
    </cfRule>
  </conditionalFormatting>
  <conditionalFormatting sqref="Z47">
    <cfRule type="cellIs" dxfId="1651" priority="3146" operator="equal">
      <formula>"NÃO"</formula>
    </cfRule>
    <cfRule type="cellIs" dxfId="1650" priority="3147" operator="equal">
      <formula>"SIM"</formula>
    </cfRule>
  </conditionalFormatting>
  <conditionalFormatting sqref="Z47">
    <cfRule type="cellIs" dxfId="1649" priority="3145" operator="equal">
      <formula>"OPORTUNIDADE"</formula>
    </cfRule>
  </conditionalFormatting>
  <conditionalFormatting sqref="Z47">
    <cfRule type="cellIs" dxfId="1648" priority="3143" operator="equal">
      <formula>"NÃO"</formula>
    </cfRule>
    <cfRule type="cellIs" dxfId="1647" priority="3144" operator="equal">
      <formula>"SIM"</formula>
    </cfRule>
  </conditionalFormatting>
  <conditionalFormatting sqref="Z47">
    <cfRule type="cellIs" dxfId="1646" priority="3142" operator="equal">
      <formula>"OPORTUNIDADE"</formula>
    </cfRule>
  </conditionalFormatting>
  <conditionalFormatting sqref="Z47">
    <cfRule type="cellIs" dxfId="1645" priority="3140" operator="equal">
      <formula>"NÃO"</formula>
    </cfRule>
    <cfRule type="cellIs" dxfId="1644" priority="3141" operator="equal">
      <formula>"SIM"</formula>
    </cfRule>
  </conditionalFormatting>
  <conditionalFormatting sqref="Z47">
    <cfRule type="cellIs" dxfId="1643" priority="3139" operator="equal">
      <formula>"OPORTUNIDADE"</formula>
    </cfRule>
  </conditionalFormatting>
  <conditionalFormatting sqref="Z47">
    <cfRule type="cellIs" dxfId="1642" priority="3137" operator="equal">
      <formula>"NÃO"</formula>
    </cfRule>
    <cfRule type="cellIs" dxfId="1641" priority="3138" operator="equal">
      <formula>"SIM"</formula>
    </cfRule>
  </conditionalFormatting>
  <conditionalFormatting sqref="Z47">
    <cfRule type="cellIs" dxfId="1640" priority="3136" operator="equal">
      <formula>"OPORTUNIDADE"</formula>
    </cfRule>
  </conditionalFormatting>
  <conditionalFormatting sqref="Z47">
    <cfRule type="cellIs" dxfId="1639" priority="3134" operator="equal">
      <formula>"NÃO"</formula>
    </cfRule>
    <cfRule type="cellIs" dxfId="1638" priority="3135" operator="equal">
      <formula>"SIM"</formula>
    </cfRule>
  </conditionalFormatting>
  <conditionalFormatting sqref="Z47">
    <cfRule type="cellIs" dxfId="1637" priority="3133" operator="equal">
      <formula>"OPORTUNIDADE"</formula>
    </cfRule>
  </conditionalFormatting>
  <conditionalFormatting sqref="Z47">
    <cfRule type="cellIs" dxfId="1636" priority="3131" operator="equal">
      <formula>"NÃO"</formula>
    </cfRule>
    <cfRule type="cellIs" dxfId="1635" priority="3132" operator="equal">
      <formula>"SIM"</formula>
    </cfRule>
  </conditionalFormatting>
  <conditionalFormatting sqref="Z47">
    <cfRule type="cellIs" dxfId="1634" priority="3130" operator="equal">
      <formula>"OPORTUNIDADE"</formula>
    </cfRule>
  </conditionalFormatting>
  <conditionalFormatting sqref="Z47">
    <cfRule type="cellIs" dxfId="1633" priority="3128" operator="equal">
      <formula>"NÃO"</formula>
    </cfRule>
    <cfRule type="cellIs" dxfId="1632" priority="3129" operator="equal">
      <formula>"SIM"</formula>
    </cfRule>
  </conditionalFormatting>
  <conditionalFormatting sqref="Z47">
    <cfRule type="cellIs" dxfId="1631" priority="3127" operator="equal">
      <formula>"OPORTUNIDADE"</formula>
    </cfRule>
  </conditionalFormatting>
  <conditionalFormatting sqref="Z47">
    <cfRule type="cellIs" dxfId="1630" priority="3125" operator="equal">
      <formula>"NÃO"</formula>
    </cfRule>
    <cfRule type="cellIs" dxfId="1629" priority="3126" operator="equal">
      <formula>"SIM"</formula>
    </cfRule>
  </conditionalFormatting>
  <conditionalFormatting sqref="Z47">
    <cfRule type="cellIs" dxfId="1628" priority="3124" operator="equal">
      <formula>"OPORTUNIDADE"</formula>
    </cfRule>
  </conditionalFormatting>
  <conditionalFormatting sqref="Z47">
    <cfRule type="cellIs" dxfId="1627" priority="3122" operator="equal">
      <formula>"NÃO"</formula>
    </cfRule>
    <cfRule type="cellIs" dxfId="1626" priority="3123" operator="equal">
      <formula>"SIM"</formula>
    </cfRule>
  </conditionalFormatting>
  <conditionalFormatting sqref="Z47">
    <cfRule type="cellIs" dxfId="1625" priority="3121" operator="equal">
      <formula>"OPORTUNIDADE"</formula>
    </cfRule>
  </conditionalFormatting>
  <conditionalFormatting sqref="Z47">
    <cfRule type="cellIs" dxfId="1624" priority="3119" operator="equal">
      <formula>"NÃO"</formula>
    </cfRule>
    <cfRule type="cellIs" dxfId="1623" priority="3120" operator="equal">
      <formula>"SIM"</formula>
    </cfRule>
  </conditionalFormatting>
  <conditionalFormatting sqref="Z47">
    <cfRule type="cellIs" dxfId="1622" priority="3118" operator="equal">
      <formula>"OPORTUNIDADE"</formula>
    </cfRule>
  </conditionalFormatting>
  <conditionalFormatting sqref="Z47">
    <cfRule type="cellIs" dxfId="1621" priority="3116" operator="equal">
      <formula>"NÃO"</formula>
    </cfRule>
    <cfRule type="cellIs" dxfId="1620" priority="3117" operator="equal">
      <formula>"SIM"</formula>
    </cfRule>
  </conditionalFormatting>
  <conditionalFormatting sqref="Z47">
    <cfRule type="cellIs" dxfId="1619" priority="3115" operator="equal">
      <formula>"OPORTUNIDADE"</formula>
    </cfRule>
  </conditionalFormatting>
  <conditionalFormatting sqref="Z47">
    <cfRule type="cellIs" dxfId="1618" priority="3113" operator="equal">
      <formula>"NÃO"</formula>
    </cfRule>
    <cfRule type="cellIs" dxfId="1617" priority="3114" operator="equal">
      <formula>"SIM"</formula>
    </cfRule>
  </conditionalFormatting>
  <conditionalFormatting sqref="Z47">
    <cfRule type="cellIs" dxfId="1616" priority="3112" operator="equal">
      <formula>"OPORTUNIDADE"</formula>
    </cfRule>
  </conditionalFormatting>
  <conditionalFormatting sqref="Z47">
    <cfRule type="cellIs" dxfId="1615" priority="3110" operator="equal">
      <formula>"NÃO"</formula>
    </cfRule>
    <cfRule type="cellIs" dxfId="1614" priority="3111" operator="equal">
      <formula>"SIM"</formula>
    </cfRule>
  </conditionalFormatting>
  <conditionalFormatting sqref="Y47:Y56">
    <cfRule type="cellIs" dxfId="1613" priority="3109" operator="equal">
      <formula>"OPORTUNIDADE"</formula>
    </cfRule>
  </conditionalFormatting>
  <conditionalFormatting sqref="Y47:Y56">
    <cfRule type="cellIs" dxfId="1612" priority="3107" operator="equal">
      <formula>"NÃO"</formula>
    </cfRule>
    <cfRule type="cellIs" dxfId="1611" priority="3108" operator="equal">
      <formula>"SIM"</formula>
    </cfRule>
  </conditionalFormatting>
  <conditionalFormatting sqref="Y47:Y56">
    <cfRule type="cellIs" dxfId="1610" priority="3106" operator="equal">
      <formula>"OPORTUNIDADE"</formula>
    </cfRule>
  </conditionalFormatting>
  <conditionalFormatting sqref="Y47:Y56">
    <cfRule type="cellIs" dxfId="1609" priority="3104" operator="equal">
      <formula>"NÃO"</formula>
    </cfRule>
    <cfRule type="cellIs" dxfId="1608" priority="3105" operator="equal">
      <formula>"SIM"</formula>
    </cfRule>
  </conditionalFormatting>
  <conditionalFormatting sqref="Y47:Y56">
    <cfRule type="cellIs" dxfId="1607" priority="3103" operator="equal">
      <formula>"OPORTUNIDADE"</formula>
    </cfRule>
  </conditionalFormatting>
  <conditionalFormatting sqref="Y47:Y56">
    <cfRule type="cellIs" dxfId="1606" priority="3101" operator="equal">
      <formula>"NÃO"</formula>
    </cfRule>
    <cfRule type="cellIs" dxfId="1605" priority="3102" operator="equal">
      <formula>"SIM"</formula>
    </cfRule>
  </conditionalFormatting>
  <conditionalFormatting sqref="Y47:Y56">
    <cfRule type="cellIs" dxfId="1604" priority="3100" operator="equal">
      <formula>"OPORTUNIDADE"</formula>
    </cfRule>
  </conditionalFormatting>
  <conditionalFormatting sqref="Y47:Y56">
    <cfRule type="cellIs" dxfId="1603" priority="3098" operator="equal">
      <formula>"NÃO"</formula>
    </cfRule>
    <cfRule type="cellIs" dxfId="1602" priority="3099" operator="equal">
      <formula>"SIM"</formula>
    </cfRule>
  </conditionalFormatting>
  <conditionalFormatting sqref="Z47">
    <cfRule type="cellIs" dxfId="1601" priority="3097" operator="equal">
      <formula>"OPORTUNIDADE"</formula>
    </cfRule>
  </conditionalFormatting>
  <conditionalFormatting sqref="Z47">
    <cfRule type="cellIs" dxfId="1600" priority="3095" operator="equal">
      <formula>"NÃO"</formula>
    </cfRule>
    <cfRule type="cellIs" dxfId="1599" priority="3096" operator="equal">
      <formula>"SIM"</formula>
    </cfRule>
  </conditionalFormatting>
  <conditionalFormatting sqref="Z47">
    <cfRule type="cellIs" dxfId="1598" priority="3094" operator="equal">
      <formula>"OPORTUNIDADE"</formula>
    </cfRule>
  </conditionalFormatting>
  <conditionalFormatting sqref="Z47">
    <cfRule type="cellIs" dxfId="1597" priority="3092" operator="equal">
      <formula>"NÃO"</formula>
    </cfRule>
    <cfRule type="cellIs" dxfId="1596" priority="3093" operator="equal">
      <formula>"SIM"</formula>
    </cfRule>
  </conditionalFormatting>
  <conditionalFormatting sqref="Z47">
    <cfRule type="cellIs" dxfId="1595" priority="3091" operator="equal">
      <formula>"OPORTUNIDADE"</formula>
    </cfRule>
  </conditionalFormatting>
  <conditionalFormatting sqref="Z47">
    <cfRule type="cellIs" dxfId="1594" priority="3089" operator="equal">
      <formula>"NÃO"</formula>
    </cfRule>
    <cfRule type="cellIs" dxfId="1593" priority="3090" operator="equal">
      <formula>"SIM"</formula>
    </cfRule>
  </conditionalFormatting>
  <conditionalFormatting sqref="Z47">
    <cfRule type="cellIs" dxfId="1592" priority="3088" operator="equal">
      <formula>"OPORTUNIDADE"</formula>
    </cfRule>
  </conditionalFormatting>
  <conditionalFormatting sqref="Z47">
    <cfRule type="cellIs" dxfId="1591" priority="3086" operator="equal">
      <formula>"NÃO"</formula>
    </cfRule>
    <cfRule type="cellIs" dxfId="1590" priority="3087" operator="equal">
      <formula>"SIM"</formula>
    </cfRule>
  </conditionalFormatting>
  <conditionalFormatting sqref="Z47">
    <cfRule type="cellIs" dxfId="1589" priority="3085" operator="equal">
      <formula>"OPORTUNIDADE"</formula>
    </cfRule>
  </conditionalFormatting>
  <conditionalFormatting sqref="Z47">
    <cfRule type="cellIs" dxfId="1588" priority="3083" operator="equal">
      <formula>"NÃO"</formula>
    </cfRule>
    <cfRule type="cellIs" dxfId="1587" priority="3084" operator="equal">
      <formula>"SIM"</formula>
    </cfRule>
  </conditionalFormatting>
  <conditionalFormatting sqref="Z47">
    <cfRule type="cellIs" dxfId="1586" priority="3082" operator="equal">
      <formula>"OPORTUNIDADE"</formula>
    </cfRule>
  </conditionalFormatting>
  <conditionalFormatting sqref="Z47">
    <cfRule type="cellIs" dxfId="1585" priority="3080" operator="equal">
      <formula>"NÃO"</formula>
    </cfRule>
    <cfRule type="cellIs" dxfId="1584" priority="3081" operator="equal">
      <formula>"SIM"</formula>
    </cfRule>
  </conditionalFormatting>
  <conditionalFormatting sqref="Z47">
    <cfRule type="cellIs" dxfId="1583" priority="3079" operator="equal">
      <formula>"OPORTUNIDADE"</formula>
    </cfRule>
  </conditionalFormatting>
  <conditionalFormatting sqref="Z47">
    <cfRule type="cellIs" dxfId="1582" priority="3077" operator="equal">
      <formula>"NÃO"</formula>
    </cfRule>
    <cfRule type="cellIs" dxfId="1581" priority="3078" operator="equal">
      <formula>"SIM"</formula>
    </cfRule>
  </conditionalFormatting>
  <conditionalFormatting sqref="Z47">
    <cfRule type="cellIs" dxfId="1580" priority="3076" operator="equal">
      <formula>"OPORTUNIDADE"</formula>
    </cfRule>
  </conditionalFormatting>
  <conditionalFormatting sqref="Z47">
    <cfRule type="cellIs" dxfId="1579" priority="3074" operator="equal">
      <formula>"NÃO"</formula>
    </cfRule>
    <cfRule type="cellIs" dxfId="1578" priority="3075" operator="equal">
      <formula>"SIM"</formula>
    </cfRule>
  </conditionalFormatting>
  <conditionalFormatting sqref="Z47">
    <cfRule type="cellIs" dxfId="1577" priority="3073" operator="equal">
      <formula>"OPORTUNIDADE"</formula>
    </cfRule>
  </conditionalFormatting>
  <conditionalFormatting sqref="Z47">
    <cfRule type="cellIs" dxfId="1576" priority="3071" operator="equal">
      <formula>"NÃO"</formula>
    </cfRule>
    <cfRule type="cellIs" dxfId="1575" priority="3072" operator="equal">
      <formula>"SIM"</formula>
    </cfRule>
  </conditionalFormatting>
  <conditionalFormatting sqref="Z47">
    <cfRule type="cellIs" dxfId="1574" priority="3070" operator="equal">
      <formula>"OPORTUNIDADE"</formula>
    </cfRule>
  </conditionalFormatting>
  <conditionalFormatting sqref="Z47">
    <cfRule type="cellIs" dxfId="1573" priority="3068" operator="equal">
      <formula>"NÃO"</formula>
    </cfRule>
    <cfRule type="cellIs" dxfId="1572" priority="3069" operator="equal">
      <formula>"SIM"</formula>
    </cfRule>
  </conditionalFormatting>
  <conditionalFormatting sqref="Z47">
    <cfRule type="cellIs" dxfId="1571" priority="3067" operator="equal">
      <formula>"OPORTUNIDADE"</formula>
    </cfRule>
  </conditionalFormatting>
  <conditionalFormatting sqref="Z47">
    <cfRule type="cellIs" dxfId="1570" priority="3065" operator="equal">
      <formula>"NÃO"</formula>
    </cfRule>
    <cfRule type="cellIs" dxfId="1569" priority="3066" operator="equal">
      <formula>"SIM"</formula>
    </cfRule>
  </conditionalFormatting>
  <conditionalFormatting sqref="Z47">
    <cfRule type="cellIs" dxfId="1568" priority="3064" operator="equal">
      <formula>"OPORTUNIDADE"</formula>
    </cfRule>
  </conditionalFormatting>
  <conditionalFormatting sqref="Z47">
    <cfRule type="cellIs" dxfId="1567" priority="3062" operator="equal">
      <formula>"NÃO"</formula>
    </cfRule>
    <cfRule type="cellIs" dxfId="1566" priority="3063" operator="equal">
      <formula>"SIM"</formula>
    </cfRule>
  </conditionalFormatting>
  <conditionalFormatting sqref="Z47">
    <cfRule type="cellIs" dxfId="1565" priority="3061" operator="equal">
      <formula>"OPORTUNIDADE"</formula>
    </cfRule>
  </conditionalFormatting>
  <conditionalFormatting sqref="Z47">
    <cfRule type="cellIs" dxfId="1564" priority="3059" operator="equal">
      <formula>"NÃO"</formula>
    </cfRule>
    <cfRule type="cellIs" dxfId="1563" priority="3060" operator="equal">
      <formula>"SIM"</formula>
    </cfRule>
  </conditionalFormatting>
  <conditionalFormatting sqref="Y47:Y56">
    <cfRule type="cellIs" dxfId="1562" priority="3058" operator="equal">
      <formula>"OPORTUNIDADE"</formula>
    </cfRule>
  </conditionalFormatting>
  <conditionalFormatting sqref="Y47:Y56">
    <cfRule type="cellIs" dxfId="1561" priority="3056" operator="equal">
      <formula>"NÃO"</formula>
    </cfRule>
    <cfRule type="cellIs" dxfId="1560" priority="3057" operator="equal">
      <formula>"SIM"</formula>
    </cfRule>
  </conditionalFormatting>
  <conditionalFormatting sqref="Y47:Y56">
    <cfRule type="cellIs" dxfId="1559" priority="3055" operator="equal">
      <formula>"OPORTUNIDADE"</formula>
    </cfRule>
  </conditionalFormatting>
  <conditionalFormatting sqref="Y47:Y56">
    <cfRule type="cellIs" dxfId="1558" priority="3053" operator="equal">
      <formula>"NÃO"</formula>
    </cfRule>
    <cfRule type="cellIs" dxfId="1557" priority="3054" operator="equal">
      <formula>"SIM"</formula>
    </cfRule>
  </conditionalFormatting>
  <conditionalFormatting sqref="Y47:Y56">
    <cfRule type="cellIs" dxfId="1556" priority="3052" operator="equal">
      <formula>"OPORTUNIDADE"</formula>
    </cfRule>
  </conditionalFormatting>
  <conditionalFormatting sqref="Y47:Y56">
    <cfRule type="cellIs" dxfId="1555" priority="3050" operator="equal">
      <formula>"NÃO"</formula>
    </cfRule>
    <cfRule type="cellIs" dxfId="1554" priority="3051" operator="equal">
      <formula>"SIM"</formula>
    </cfRule>
  </conditionalFormatting>
  <conditionalFormatting sqref="Y47:Y56">
    <cfRule type="cellIs" dxfId="1553" priority="3049" operator="equal">
      <formula>"OPORTUNIDADE"</formula>
    </cfRule>
  </conditionalFormatting>
  <conditionalFormatting sqref="Y47:Y56">
    <cfRule type="cellIs" dxfId="1552" priority="3047" operator="equal">
      <formula>"NÃO"</formula>
    </cfRule>
    <cfRule type="cellIs" dxfId="1551" priority="3048" operator="equal">
      <formula>"SIM"</formula>
    </cfRule>
  </conditionalFormatting>
  <conditionalFormatting sqref="Z55">
    <cfRule type="cellIs" dxfId="1550" priority="3046" operator="equal">
      <formula>"OPORTUNIDADE"</formula>
    </cfRule>
  </conditionalFormatting>
  <conditionalFormatting sqref="Z55">
    <cfRule type="cellIs" dxfId="1549" priority="3044" operator="equal">
      <formula>"NÃO"</formula>
    </cfRule>
    <cfRule type="cellIs" dxfId="1548" priority="3045" operator="equal">
      <formula>"SIM"</formula>
    </cfRule>
  </conditionalFormatting>
  <conditionalFormatting sqref="Z55">
    <cfRule type="cellIs" dxfId="1547" priority="3043" operator="equal">
      <formula>"OPORTUNIDADE"</formula>
    </cfRule>
  </conditionalFormatting>
  <conditionalFormatting sqref="Z55">
    <cfRule type="cellIs" dxfId="1546" priority="3041" operator="equal">
      <formula>"NÃO"</formula>
    </cfRule>
    <cfRule type="cellIs" dxfId="1545" priority="3042" operator="equal">
      <formula>"SIM"</formula>
    </cfRule>
  </conditionalFormatting>
  <conditionalFormatting sqref="Z55">
    <cfRule type="cellIs" dxfId="1544" priority="3040" operator="equal">
      <formula>"OPORTUNIDADE"</formula>
    </cfRule>
  </conditionalFormatting>
  <conditionalFormatting sqref="Z55">
    <cfRule type="cellIs" dxfId="1543" priority="3038" operator="equal">
      <formula>"NÃO"</formula>
    </cfRule>
    <cfRule type="cellIs" dxfId="1542" priority="3039" operator="equal">
      <formula>"SIM"</formula>
    </cfRule>
  </conditionalFormatting>
  <conditionalFormatting sqref="Z55">
    <cfRule type="cellIs" dxfId="1541" priority="3037" operator="equal">
      <formula>"OPORTUNIDADE"</formula>
    </cfRule>
  </conditionalFormatting>
  <conditionalFormatting sqref="Z55">
    <cfRule type="cellIs" dxfId="1540" priority="3035" operator="equal">
      <formula>"NÃO"</formula>
    </cfRule>
    <cfRule type="cellIs" dxfId="1539" priority="3036" operator="equal">
      <formula>"SIM"</formula>
    </cfRule>
  </conditionalFormatting>
  <conditionalFormatting sqref="Z55">
    <cfRule type="cellIs" dxfId="1538" priority="3034" operator="equal">
      <formula>"OPORTUNIDADE"</formula>
    </cfRule>
  </conditionalFormatting>
  <conditionalFormatting sqref="Z55">
    <cfRule type="cellIs" dxfId="1537" priority="3032" operator="equal">
      <formula>"NÃO"</formula>
    </cfRule>
    <cfRule type="cellIs" dxfId="1536" priority="3033" operator="equal">
      <formula>"SIM"</formula>
    </cfRule>
  </conditionalFormatting>
  <conditionalFormatting sqref="Z55">
    <cfRule type="cellIs" dxfId="1535" priority="3031" operator="equal">
      <formula>"OPORTUNIDADE"</formula>
    </cfRule>
  </conditionalFormatting>
  <conditionalFormatting sqref="Z55">
    <cfRule type="cellIs" dxfId="1534" priority="3029" operator="equal">
      <formula>"NÃO"</formula>
    </cfRule>
    <cfRule type="cellIs" dxfId="1533" priority="3030" operator="equal">
      <formula>"SIM"</formula>
    </cfRule>
  </conditionalFormatting>
  <conditionalFormatting sqref="Z55">
    <cfRule type="cellIs" dxfId="1532" priority="3028" operator="equal">
      <formula>"OPORTUNIDADE"</formula>
    </cfRule>
  </conditionalFormatting>
  <conditionalFormatting sqref="Z55">
    <cfRule type="cellIs" dxfId="1531" priority="3026" operator="equal">
      <formula>"NÃO"</formula>
    </cfRule>
    <cfRule type="cellIs" dxfId="1530" priority="3027" operator="equal">
      <formula>"SIM"</formula>
    </cfRule>
  </conditionalFormatting>
  <conditionalFormatting sqref="BK44">
    <cfRule type="iconSet" priority="3013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012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011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010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008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007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006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005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529" priority="3004" operator="equal">
      <formula>"OPORTUNIDADE"</formula>
    </cfRule>
  </conditionalFormatting>
  <conditionalFormatting sqref="Y82:Z82">
    <cfRule type="cellIs" dxfId="1528" priority="3002" operator="equal">
      <formula>"NÃO"</formula>
    </cfRule>
    <cfRule type="cellIs" dxfId="1527" priority="3003" operator="equal">
      <formula>"SIM"</formula>
    </cfRule>
  </conditionalFormatting>
  <conditionalFormatting sqref="Y82:Z82">
    <cfRule type="cellIs" dxfId="1526" priority="3001" operator="equal">
      <formula>"OPORTUNIDADE"</formula>
    </cfRule>
  </conditionalFormatting>
  <conditionalFormatting sqref="Y82:Z82">
    <cfRule type="cellIs" dxfId="1525" priority="2999" operator="equal">
      <formula>"NÃO"</formula>
    </cfRule>
    <cfRule type="cellIs" dxfId="1524" priority="3000" operator="equal">
      <formula>"SIM"</formula>
    </cfRule>
  </conditionalFormatting>
  <conditionalFormatting sqref="Y82">
    <cfRule type="cellIs" dxfId="1523" priority="2998" operator="equal">
      <formula>"OPORTUNIDADE"</formula>
    </cfRule>
  </conditionalFormatting>
  <conditionalFormatting sqref="Y82">
    <cfRule type="cellIs" dxfId="1522" priority="2996" operator="equal">
      <formula>"NÃO"</formula>
    </cfRule>
    <cfRule type="cellIs" dxfId="1521" priority="2997" operator="equal">
      <formula>"SIM"</formula>
    </cfRule>
  </conditionalFormatting>
  <conditionalFormatting sqref="Y82:Z82">
    <cfRule type="cellIs" dxfId="1520" priority="2995" operator="equal">
      <formula>"OPORTUNIDADE"</formula>
    </cfRule>
  </conditionalFormatting>
  <conditionalFormatting sqref="Y82:Z82">
    <cfRule type="cellIs" dxfId="1519" priority="2993" operator="equal">
      <formula>"NÃO"</formula>
    </cfRule>
    <cfRule type="cellIs" dxfId="1518" priority="2994" operator="equal">
      <formula>"SIM"</formula>
    </cfRule>
  </conditionalFormatting>
  <conditionalFormatting sqref="Y83">
    <cfRule type="cellIs" dxfId="1517" priority="2992" operator="equal">
      <formula>"OPORTUNIDADE"</formula>
    </cfRule>
  </conditionalFormatting>
  <conditionalFormatting sqref="Y83">
    <cfRule type="cellIs" dxfId="1516" priority="2990" operator="equal">
      <formula>"NÃO"</formula>
    </cfRule>
    <cfRule type="cellIs" dxfId="1515" priority="2991" operator="equal">
      <formula>"SIM"</formula>
    </cfRule>
  </conditionalFormatting>
  <conditionalFormatting sqref="Y78:Y79">
    <cfRule type="cellIs" dxfId="1514" priority="2989" operator="equal">
      <formula>"OPORTUNIDADE"</formula>
    </cfRule>
  </conditionalFormatting>
  <conditionalFormatting sqref="Y78:Y79">
    <cfRule type="cellIs" dxfId="1513" priority="2987" operator="equal">
      <formula>"NÃO"</formula>
    </cfRule>
    <cfRule type="cellIs" dxfId="1512" priority="2988" operator="equal">
      <formula>"SIM"</formula>
    </cfRule>
  </conditionalFormatting>
  <conditionalFormatting sqref="Y84">
    <cfRule type="cellIs" dxfId="1511" priority="2986" operator="equal">
      <formula>"OPORTUNIDADE"</formula>
    </cfRule>
  </conditionalFormatting>
  <conditionalFormatting sqref="Y84">
    <cfRule type="cellIs" dxfId="1510" priority="2984" operator="equal">
      <formula>"NÃO"</formula>
    </cfRule>
    <cfRule type="cellIs" dxfId="1509" priority="2985" operator="equal">
      <formula>"SIM"</formula>
    </cfRule>
  </conditionalFormatting>
  <conditionalFormatting sqref="Y86">
    <cfRule type="cellIs" dxfId="1508" priority="2983" operator="equal">
      <formula>"OPORTUNIDADE"</formula>
    </cfRule>
  </conditionalFormatting>
  <conditionalFormatting sqref="Y86">
    <cfRule type="cellIs" dxfId="1507" priority="2981" operator="equal">
      <formula>"NÃO"</formula>
    </cfRule>
    <cfRule type="cellIs" dxfId="1506" priority="2982" operator="equal">
      <formula>"SIM"</formula>
    </cfRule>
  </conditionalFormatting>
  <conditionalFormatting sqref="Y87:Y89">
    <cfRule type="cellIs" dxfId="1505" priority="2980" operator="equal">
      <formula>"OPORTUNIDADE"</formula>
    </cfRule>
  </conditionalFormatting>
  <conditionalFormatting sqref="Y87:Y89">
    <cfRule type="cellIs" dxfId="1504" priority="2978" operator="equal">
      <formula>"NÃO"</formula>
    </cfRule>
    <cfRule type="cellIs" dxfId="1503" priority="2979" operator="equal">
      <formula>"SIM"</formula>
    </cfRule>
  </conditionalFormatting>
  <conditionalFormatting sqref="Y90">
    <cfRule type="cellIs" dxfId="1502" priority="2977" operator="equal">
      <formula>"OPORTUNIDADE"</formula>
    </cfRule>
  </conditionalFormatting>
  <conditionalFormatting sqref="Y90">
    <cfRule type="cellIs" dxfId="1501" priority="2975" operator="equal">
      <formula>"NÃO"</formula>
    </cfRule>
    <cfRule type="cellIs" dxfId="1500" priority="2976" operator="equal">
      <formula>"SIM"</formula>
    </cfRule>
  </conditionalFormatting>
  <conditionalFormatting sqref="BP65">
    <cfRule type="iconSet" priority="2974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973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2971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2970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499" priority="2969" operator="equal">
      <formula>"OPORTUNIDADE"</formula>
    </cfRule>
  </conditionalFormatting>
  <conditionalFormatting sqref="Y95:Y96">
    <cfRule type="cellIs" dxfId="1498" priority="2967" operator="equal">
      <formula>"NÃO"</formula>
    </cfRule>
    <cfRule type="cellIs" dxfId="1497" priority="2968" operator="equal">
      <formula>"SIM"</formula>
    </cfRule>
  </conditionalFormatting>
  <conditionalFormatting sqref="Y98:Z98">
    <cfRule type="cellIs" dxfId="1496" priority="2966" operator="equal">
      <formula>"OPORTUNIDADE"</formula>
    </cfRule>
  </conditionalFormatting>
  <conditionalFormatting sqref="Y98:Z98">
    <cfRule type="cellIs" dxfId="1495" priority="2964" operator="equal">
      <formula>"NÃO"</formula>
    </cfRule>
    <cfRule type="cellIs" dxfId="1494" priority="2965" operator="equal">
      <formula>"SIM"</formula>
    </cfRule>
  </conditionalFormatting>
  <conditionalFormatting sqref="Y98:Z98">
    <cfRule type="cellIs" dxfId="1493" priority="2963" operator="equal">
      <formula>"OPORTUNIDADE"</formula>
    </cfRule>
  </conditionalFormatting>
  <conditionalFormatting sqref="Y98:Z98">
    <cfRule type="cellIs" dxfId="1492" priority="2961" operator="equal">
      <formula>"NÃO"</formula>
    </cfRule>
    <cfRule type="cellIs" dxfId="1491" priority="2962" operator="equal">
      <formula>"SIM"</formula>
    </cfRule>
  </conditionalFormatting>
  <conditionalFormatting sqref="Y98:Y101">
    <cfRule type="cellIs" dxfId="1490" priority="2960" operator="equal">
      <formula>"OPORTUNIDADE"</formula>
    </cfRule>
  </conditionalFormatting>
  <conditionalFormatting sqref="Y98:Y101">
    <cfRule type="cellIs" dxfId="1489" priority="2958" operator="equal">
      <formula>"NÃO"</formula>
    </cfRule>
    <cfRule type="cellIs" dxfId="1488" priority="2959" operator="equal">
      <formula>"SIM"</formula>
    </cfRule>
  </conditionalFormatting>
  <conditionalFormatting sqref="Y98:Z98">
    <cfRule type="cellIs" dxfId="1487" priority="2957" operator="equal">
      <formula>"OPORTUNIDADE"</formula>
    </cfRule>
  </conditionalFormatting>
  <conditionalFormatting sqref="Y98:Z98">
    <cfRule type="cellIs" dxfId="1486" priority="2955" operator="equal">
      <formula>"NÃO"</formula>
    </cfRule>
    <cfRule type="cellIs" dxfId="1485" priority="2956" operator="equal">
      <formula>"SIM"</formula>
    </cfRule>
  </conditionalFormatting>
  <conditionalFormatting sqref="Y100:Y102">
    <cfRule type="cellIs" dxfId="1484" priority="2954" operator="equal">
      <formula>"OPORTUNIDADE"</formula>
    </cfRule>
  </conditionalFormatting>
  <conditionalFormatting sqref="Y100:Y102">
    <cfRule type="cellIs" dxfId="1483" priority="2952" operator="equal">
      <formula>"NÃO"</formula>
    </cfRule>
    <cfRule type="cellIs" dxfId="1482" priority="2953" operator="equal">
      <formula>"SIM"</formula>
    </cfRule>
  </conditionalFormatting>
  <conditionalFormatting sqref="Y102:Y104">
    <cfRule type="cellIs" dxfId="1481" priority="2951" operator="equal">
      <formula>"OPORTUNIDADE"</formula>
    </cfRule>
  </conditionalFormatting>
  <conditionalFormatting sqref="Y102:Y104">
    <cfRule type="cellIs" dxfId="1480" priority="2949" operator="equal">
      <formula>"NÃO"</formula>
    </cfRule>
    <cfRule type="cellIs" dxfId="1479" priority="2950" operator="equal">
      <formula>"SIM"</formula>
    </cfRule>
  </conditionalFormatting>
  <conditionalFormatting sqref="Y99:Z99">
    <cfRule type="cellIs" dxfId="1478" priority="2945" operator="equal">
      <formula>"OPORTUNIDADE"</formula>
    </cfRule>
  </conditionalFormatting>
  <conditionalFormatting sqref="Y99:Z99">
    <cfRule type="cellIs" dxfId="1477" priority="2943" operator="equal">
      <formula>"NÃO"</formula>
    </cfRule>
    <cfRule type="cellIs" dxfId="1476" priority="2944" operator="equal">
      <formula>"SIM"</formula>
    </cfRule>
  </conditionalFormatting>
  <conditionalFormatting sqref="Y99:Z99">
    <cfRule type="cellIs" dxfId="1475" priority="2942" operator="equal">
      <formula>"OPORTUNIDADE"</formula>
    </cfRule>
  </conditionalFormatting>
  <conditionalFormatting sqref="Y99:Z99">
    <cfRule type="cellIs" dxfId="1474" priority="2940" operator="equal">
      <formula>"NÃO"</formula>
    </cfRule>
    <cfRule type="cellIs" dxfId="1473" priority="2941" operator="equal">
      <formula>"SIM"</formula>
    </cfRule>
  </conditionalFormatting>
  <conditionalFormatting sqref="Y99:Z99">
    <cfRule type="cellIs" dxfId="1472" priority="2939" operator="equal">
      <formula>"OPORTUNIDADE"</formula>
    </cfRule>
  </conditionalFormatting>
  <conditionalFormatting sqref="Y99:Z99">
    <cfRule type="cellIs" dxfId="1471" priority="2937" operator="equal">
      <formula>"NÃO"</formula>
    </cfRule>
    <cfRule type="cellIs" dxfId="1470" priority="2938" operator="equal">
      <formula>"SIM"</formula>
    </cfRule>
  </conditionalFormatting>
  <conditionalFormatting sqref="Y99:Z99">
    <cfRule type="cellIs" dxfId="1469" priority="2936" operator="equal">
      <formula>"OPORTUNIDADE"</formula>
    </cfRule>
  </conditionalFormatting>
  <conditionalFormatting sqref="Y99:Z99">
    <cfRule type="cellIs" dxfId="1468" priority="2934" operator="equal">
      <formula>"NÃO"</formula>
    </cfRule>
    <cfRule type="cellIs" dxfId="1467" priority="2935" operator="equal">
      <formula>"SIM"</formula>
    </cfRule>
  </conditionalFormatting>
  <conditionalFormatting sqref="Y99:Z99">
    <cfRule type="cellIs" dxfId="1466" priority="2933" operator="equal">
      <formula>"OPORTUNIDADE"</formula>
    </cfRule>
  </conditionalFormatting>
  <conditionalFormatting sqref="Y99:Z99">
    <cfRule type="cellIs" dxfId="1465" priority="2931" operator="equal">
      <formula>"NÃO"</formula>
    </cfRule>
    <cfRule type="cellIs" dxfId="1464" priority="2932" operator="equal">
      <formula>"SIM"</formula>
    </cfRule>
  </conditionalFormatting>
  <conditionalFormatting sqref="Y99:Z99">
    <cfRule type="cellIs" dxfId="1463" priority="2930" operator="equal">
      <formula>"OPORTUNIDADE"</formula>
    </cfRule>
  </conditionalFormatting>
  <conditionalFormatting sqref="Y99:Z99">
    <cfRule type="cellIs" dxfId="1462" priority="2928" operator="equal">
      <formula>"NÃO"</formula>
    </cfRule>
    <cfRule type="cellIs" dxfId="1461" priority="2929" operator="equal">
      <formula>"SIM"</formula>
    </cfRule>
  </conditionalFormatting>
  <conditionalFormatting sqref="Y100:Z100">
    <cfRule type="cellIs" dxfId="1460" priority="2927" operator="equal">
      <formula>"OPORTUNIDADE"</formula>
    </cfRule>
  </conditionalFormatting>
  <conditionalFormatting sqref="Y100:Z100">
    <cfRule type="cellIs" dxfId="1459" priority="2925" operator="equal">
      <formula>"NÃO"</formula>
    </cfRule>
    <cfRule type="cellIs" dxfId="1458" priority="2926" operator="equal">
      <formula>"SIM"</formula>
    </cfRule>
  </conditionalFormatting>
  <conditionalFormatting sqref="Y100:Z100">
    <cfRule type="cellIs" dxfId="1457" priority="2924" operator="equal">
      <formula>"OPORTUNIDADE"</formula>
    </cfRule>
  </conditionalFormatting>
  <conditionalFormatting sqref="Y100:Z100">
    <cfRule type="cellIs" dxfId="1456" priority="2922" operator="equal">
      <formula>"NÃO"</formula>
    </cfRule>
    <cfRule type="cellIs" dxfId="1455" priority="2923" operator="equal">
      <formula>"SIM"</formula>
    </cfRule>
  </conditionalFormatting>
  <conditionalFormatting sqref="Y100:Z100">
    <cfRule type="cellIs" dxfId="1454" priority="2921" operator="equal">
      <formula>"OPORTUNIDADE"</formula>
    </cfRule>
  </conditionalFormatting>
  <conditionalFormatting sqref="Y100:Z100">
    <cfRule type="cellIs" dxfId="1453" priority="2919" operator="equal">
      <formula>"NÃO"</formula>
    </cfRule>
    <cfRule type="cellIs" dxfId="1452" priority="2920" operator="equal">
      <formula>"SIM"</formula>
    </cfRule>
  </conditionalFormatting>
  <conditionalFormatting sqref="Y104:Y106">
    <cfRule type="cellIs" dxfId="1451" priority="2918" operator="equal">
      <formula>"OPORTUNIDADE"</formula>
    </cfRule>
  </conditionalFormatting>
  <conditionalFormatting sqref="Y104:Y106">
    <cfRule type="cellIs" dxfId="1450" priority="2916" operator="equal">
      <formula>"NÃO"</formula>
    </cfRule>
    <cfRule type="cellIs" dxfId="1449" priority="2917" operator="equal">
      <formula>"SIM"</formula>
    </cfRule>
  </conditionalFormatting>
  <conditionalFormatting sqref="BP82">
    <cfRule type="iconSet" priority="2914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2913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912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2911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448" priority="2910" operator="equal">
      <formula>"OPORTUNIDADE"</formula>
    </cfRule>
  </conditionalFormatting>
  <conditionalFormatting sqref="Y99:Z99">
    <cfRule type="cellIs" dxfId="1447" priority="2908" operator="equal">
      <formula>"NÃO"</formula>
    </cfRule>
    <cfRule type="cellIs" dxfId="1446" priority="2909" operator="equal">
      <formula>"SIM"</formula>
    </cfRule>
  </conditionalFormatting>
  <conditionalFormatting sqref="Y99:Z99">
    <cfRule type="cellIs" dxfId="1445" priority="2907" operator="equal">
      <formula>"OPORTUNIDADE"</formula>
    </cfRule>
  </conditionalFormatting>
  <conditionalFormatting sqref="Y99:Z99">
    <cfRule type="cellIs" dxfId="1444" priority="2905" operator="equal">
      <formula>"NÃO"</formula>
    </cfRule>
    <cfRule type="cellIs" dxfId="1443" priority="2906" operator="equal">
      <formula>"SIM"</formula>
    </cfRule>
  </conditionalFormatting>
  <conditionalFormatting sqref="Y99:Z99">
    <cfRule type="cellIs" dxfId="1442" priority="2904" operator="equal">
      <formula>"OPORTUNIDADE"</formula>
    </cfRule>
  </conditionalFormatting>
  <conditionalFormatting sqref="Y99:Z99">
    <cfRule type="cellIs" dxfId="1441" priority="2902" operator="equal">
      <formula>"NÃO"</formula>
    </cfRule>
    <cfRule type="cellIs" dxfId="1440" priority="2903" operator="equal">
      <formula>"SIM"</formula>
    </cfRule>
  </conditionalFormatting>
  <conditionalFormatting sqref="Y100:Z100">
    <cfRule type="cellIs" dxfId="1439" priority="2901" operator="equal">
      <formula>"OPORTUNIDADE"</formula>
    </cfRule>
  </conditionalFormatting>
  <conditionalFormatting sqref="Y100:Z100">
    <cfRule type="cellIs" dxfId="1438" priority="2899" operator="equal">
      <formula>"NÃO"</formula>
    </cfRule>
    <cfRule type="cellIs" dxfId="1437" priority="2900" operator="equal">
      <formula>"SIM"</formula>
    </cfRule>
  </conditionalFormatting>
  <conditionalFormatting sqref="Y100:Z100">
    <cfRule type="cellIs" dxfId="1436" priority="2898" operator="equal">
      <formula>"OPORTUNIDADE"</formula>
    </cfRule>
  </conditionalFormatting>
  <conditionalFormatting sqref="Y100:Z100">
    <cfRule type="cellIs" dxfId="1435" priority="2896" operator="equal">
      <formula>"NÃO"</formula>
    </cfRule>
    <cfRule type="cellIs" dxfId="1434" priority="2897" operator="equal">
      <formula>"SIM"</formula>
    </cfRule>
  </conditionalFormatting>
  <conditionalFormatting sqref="Y100:Z100">
    <cfRule type="cellIs" dxfId="1433" priority="2895" operator="equal">
      <formula>"OPORTUNIDADE"</formula>
    </cfRule>
  </conditionalFormatting>
  <conditionalFormatting sqref="Y100:Z100">
    <cfRule type="cellIs" dxfId="1432" priority="2893" operator="equal">
      <formula>"NÃO"</formula>
    </cfRule>
    <cfRule type="cellIs" dxfId="1431" priority="2894" operator="equal">
      <formula>"SIM"</formula>
    </cfRule>
  </conditionalFormatting>
  <conditionalFormatting sqref="Y100:Z100">
    <cfRule type="cellIs" dxfId="1430" priority="2892" operator="equal">
      <formula>"OPORTUNIDADE"</formula>
    </cfRule>
  </conditionalFormatting>
  <conditionalFormatting sqref="Y100:Z100">
    <cfRule type="cellIs" dxfId="1429" priority="2890" operator="equal">
      <formula>"NÃO"</formula>
    </cfRule>
    <cfRule type="cellIs" dxfId="1428" priority="2891" operator="equal">
      <formula>"SIM"</formula>
    </cfRule>
  </conditionalFormatting>
  <conditionalFormatting sqref="Y100:Z100">
    <cfRule type="cellIs" dxfId="1427" priority="2889" operator="equal">
      <formula>"OPORTUNIDADE"</formula>
    </cfRule>
  </conditionalFormatting>
  <conditionalFormatting sqref="Y100:Z100">
    <cfRule type="cellIs" dxfId="1426" priority="2887" operator="equal">
      <formula>"NÃO"</formula>
    </cfRule>
    <cfRule type="cellIs" dxfId="1425" priority="2888" operator="equal">
      <formula>"SIM"</formula>
    </cfRule>
  </conditionalFormatting>
  <conditionalFormatting sqref="Y100:Z100">
    <cfRule type="cellIs" dxfId="1424" priority="2886" operator="equal">
      <formula>"OPORTUNIDADE"</formula>
    </cfRule>
  </conditionalFormatting>
  <conditionalFormatting sqref="Y100:Z100">
    <cfRule type="cellIs" dxfId="1423" priority="2884" operator="equal">
      <formula>"NÃO"</formula>
    </cfRule>
    <cfRule type="cellIs" dxfId="1422" priority="2885" operator="equal">
      <formula>"SIM"</formula>
    </cfRule>
  </conditionalFormatting>
  <conditionalFormatting sqref="Y101:Z101">
    <cfRule type="cellIs" dxfId="1421" priority="2883" operator="equal">
      <formula>"OPORTUNIDADE"</formula>
    </cfRule>
  </conditionalFormatting>
  <conditionalFormatting sqref="Y101:Z101">
    <cfRule type="cellIs" dxfId="1420" priority="2881" operator="equal">
      <formula>"NÃO"</formula>
    </cfRule>
    <cfRule type="cellIs" dxfId="1419" priority="2882" operator="equal">
      <formula>"SIM"</formula>
    </cfRule>
  </conditionalFormatting>
  <conditionalFormatting sqref="Y101:Z101">
    <cfRule type="cellIs" dxfId="1418" priority="2880" operator="equal">
      <formula>"OPORTUNIDADE"</formula>
    </cfRule>
  </conditionalFormatting>
  <conditionalFormatting sqref="Y101:Z101">
    <cfRule type="cellIs" dxfId="1417" priority="2878" operator="equal">
      <formula>"NÃO"</formula>
    </cfRule>
    <cfRule type="cellIs" dxfId="1416" priority="2879" operator="equal">
      <formula>"SIM"</formula>
    </cfRule>
  </conditionalFormatting>
  <conditionalFormatting sqref="Y101:Z101">
    <cfRule type="cellIs" dxfId="1415" priority="2877" operator="equal">
      <formula>"OPORTUNIDADE"</formula>
    </cfRule>
  </conditionalFormatting>
  <conditionalFormatting sqref="Y101:Z101">
    <cfRule type="cellIs" dxfId="1414" priority="2875" operator="equal">
      <formula>"NÃO"</formula>
    </cfRule>
    <cfRule type="cellIs" dxfId="1413" priority="2876" operator="equal">
      <formula>"SIM"</formula>
    </cfRule>
  </conditionalFormatting>
  <conditionalFormatting sqref="BK89">
    <cfRule type="iconSet" priority="2874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873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872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2870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2869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868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2867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866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412" priority="2865" operator="equal">
      <formula>"OPORTUNIDADE"</formula>
    </cfRule>
  </conditionalFormatting>
  <conditionalFormatting sqref="Y122:Y123">
    <cfRule type="cellIs" dxfId="1411" priority="2863" operator="equal">
      <formula>"NÃO"</formula>
    </cfRule>
    <cfRule type="cellIs" dxfId="1410" priority="2864" operator="equal">
      <formula>"SIM"</formula>
    </cfRule>
  </conditionalFormatting>
  <conditionalFormatting sqref="Y119">
    <cfRule type="cellIs" dxfId="1409" priority="2832" operator="equal">
      <formula>"OPORTUNIDADE"</formula>
    </cfRule>
  </conditionalFormatting>
  <conditionalFormatting sqref="Y119">
    <cfRule type="cellIs" dxfId="1408" priority="2830" operator="equal">
      <formula>"NÃO"</formula>
    </cfRule>
    <cfRule type="cellIs" dxfId="1407" priority="2831" operator="equal">
      <formula>"SIM"</formula>
    </cfRule>
  </conditionalFormatting>
  <conditionalFormatting sqref="Y119:Z119">
    <cfRule type="cellIs" dxfId="1406" priority="2829" operator="equal">
      <formula>"OPORTUNIDADE"</formula>
    </cfRule>
  </conditionalFormatting>
  <conditionalFormatting sqref="Y119:Z119">
    <cfRule type="cellIs" dxfId="1405" priority="2827" operator="equal">
      <formula>"NÃO"</formula>
    </cfRule>
    <cfRule type="cellIs" dxfId="1404" priority="2828" operator="equal">
      <formula>"SIM"</formula>
    </cfRule>
  </conditionalFormatting>
  <conditionalFormatting sqref="Y119:Z119">
    <cfRule type="cellIs" dxfId="1403" priority="2826" operator="equal">
      <formula>"OPORTUNIDADE"</formula>
    </cfRule>
  </conditionalFormatting>
  <conditionalFormatting sqref="Y119:Z119">
    <cfRule type="cellIs" dxfId="1402" priority="2824" operator="equal">
      <formula>"NÃO"</formula>
    </cfRule>
    <cfRule type="cellIs" dxfId="1401" priority="2825" operator="equal">
      <formula>"SIM"</formula>
    </cfRule>
  </conditionalFormatting>
  <conditionalFormatting sqref="Y119:Z119">
    <cfRule type="cellIs" dxfId="1400" priority="2823" operator="equal">
      <formula>"OPORTUNIDADE"</formula>
    </cfRule>
  </conditionalFormatting>
  <conditionalFormatting sqref="Y119:Z119">
    <cfRule type="cellIs" dxfId="1399" priority="2821" operator="equal">
      <formula>"NÃO"</formula>
    </cfRule>
    <cfRule type="cellIs" dxfId="1398" priority="2822" operator="equal">
      <formula>"SIM"</formula>
    </cfRule>
  </conditionalFormatting>
  <conditionalFormatting sqref="Y119:Z119">
    <cfRule type="cellIs" dxfId="1397" priority="2820" operator="equal">
      <formula>"OPORTUNIDADE"</formula>
    </cfRule>
  </conditionalFormatting>
  <conditionalFormatting sqref="Y119:Z119">
    <cfRule type="cellIs" dxfId="1396" priority="2818" operator="equal">
      <formula>"NÃO"</formula>
    </cfRule>
    <cfRule type="cellIs" dxfId="1395" priority="2819" operator="equal">
      <formula>"SIM"</formula>
    </cfRule>
  </conditionalFormatting>
  <conditionalFormatting sqref="Y119:Z119">
    <cfRule type="cellIs" dxfId="1394" priority="2817" operator="equal">
      <formula>"OPORTUNIDADE"</formula>
    </cfRule>
  </conditionalFormatting>
  <conditionalFormatting sqref="Y119:Z119">
    <cfRule type="cellIs" dxfId="1393" priority="2815" operator="equal">
      <formula>"NÃO"</formula>
    </cfRule>
    <cfRule type="cellIs" dxfId="1392" priority="2816" operator="equal">
      <formula>"SIM"</formula>
    </cfRule>
  </conditionalFormatting>
  <conditionalFormatting sqref="Y119:Z119">
    <cfRule type="cellIs" dxfId="1391" priority="2814" operator="equal">
      <formula>"OPORTUNIDADE"</formula>
    </cfRule>
  </conditionalFormatting>
  <conditionalFormatting sqref="Y119:Z119">
    <cfRule type="cellIs" dxfId="1390" priority="2812" operator="equal">
      <formula>"NÃO"</formula>
    </cfRule>
    <cfRule type="cellIs" dxfId="1389" priority="2813" operator="equal">
      <formula>"SIM"</formula>
    </cfRule>
  </conditionalFormatting>
  <conditionalFormatting sqref="Y119:Z119">
    <cfRule type="cellIs" dxfId="1388" priority="2811" operator="equal">
      <formula>"OPORTUNIDADE"</formula>
    </cfRule>
  </conditionalFormatting>
  <conditionalFormatting sqref="Y119:Z119">
    <cfRule type="cellIs" dxfId="1387" priority="2809" operator="equal">
      <formula>"NÃO"</formula>
    </cfRule>
    <cfRule type="cellIs" dxfId="1386" priority="2810" operator="equal">
      <formula>"SIM"</formula>
    </cfRule>
  </conditionalFormatting>
  <conditionalFormatting sqref="Y119:Z119">
    <cfRule type="cellIs" dxfId="1385" priority="2808" operator="equal">
      <formula>"OPORTUNIDADE"</formula>
    </cfRule>
  </conditionalFormatting>
  <conditionalFormatting sqref="Y119:Z119">
    <cfRule type="cellIs" dxfId="1384" priority="2806" operator="equal">
      <formula>"NÃO"</formula>
    </cfRule>
    <cfRule type="cellIs" dxfId="1383" priority="2807" operator="equal">
      <formula>"SIM"</formula>
    </cfRule>
  </conditionalFormatting>
  <conditionalFormatting sqref="Y119:Z119">
    <cfRule type="cellIs" dxfId="1382" priority="2805" operator="equal">
      <formula>"OPORTUNIDADE"</formula>
    </cfRule>
  </conditionalFormatting>
  <conditionalFormatting sqref="Y119:Z119">
    <cfRule type="cellIs" dxfId="1381" priority="2803" operator="equal">
      <formula>"NÃO"</formula>
    </cfRule>
    <cfRule type="cellIs" dxfId="1380" priority="2804" operator="equal">
      <formula>"SIM"</formula>
    </cfRule>
  </conditionalFormatting>
  <conditionalFormatting sqref="BP106">
    <cfRule type="iconSet" priority="2754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2753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2752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379" priority="2751" operator="equal">
      <formula>"OPORTUNIDADE"</formula>
    </cfRule>
  </conditionalFormatting>
  <conditionalFormatting sqref="Z114:Z115">
    <cfRule type="cellIs" dxfId="1378" priority="2749" operator="equal">
      <formula>"NÃO"</formula>
    </cfRule>
    <cfRule type="cellIs" dxfId="1377" priority="2750" operator="equal">
      <formula>"SIM"</formula>
    </cfRule>
  </conditionalFormatting>
  <conditionalFormatting sqref="Y121">
    <cfRule type="cellIs" dxfId="1376" priority="2034" operator="equal">
      <formula>"OPORTUNIDADE"</formula>
    </cfRule>
  </conditionalFormatting>
  <conditionalFormatting sqref="Y121">
    <cfRule type="cellIs" dxfId="1375" priority="2032" operator="equal">
      <formula>"NÃO"</formula>
    </cfRule>
    <cfRule type="cellIs" dxfId="1374" priority="2033" operator="equal">
      <formula>"SIM"</formula>
    </cfRule>
  </conditionalFormatting>
  <conditionalFormatting sqref="Y121">
    <cfRule type="cellIs" dxfId="1373" priority="2031" operator="equal">
      <formula>"OPORTUNIDADE"</formula>
    </cfRule>
  </conditionalFormatting>
  <conditionalFormatting sqref="Y121">
    <cfRule type="cellIs" dxfId="1372" priority="2029" operator="equal">
      <formula>"NÃO"</formula>
    </cfRule>
    <cfRule type="cellIs" dxfId="1371" priority="2030" operator="equal">
      <formula>"SIM"</formula>
    </cfRule>
  </conditionalFormatting>
  <conditionalFormatting sqref="BK21">
    <cfRule type="iconSet" priority="2022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021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370" priority="2017" operator="equal">
      <formula>"OPORTUNIDADE"</formula>
    </cfRule>
  </conditionalFormatting>
  <conditionalFormatting sqref="Z112">
    <cfRule type="cellIs" dxfId="1369" priority="2015" operator="equal">
      <formula>"NÃO"</formula>
    </cfRule>
    <cfRule type="cellIs" dxfId="1368" priority="2016" operator="equal">
      <formula>"SIM"</formula>
    </cfRule>
  </conditionalFormatting>
  <conditionalFormatting sqref="Z114">
    <cfRule type="cellIs" dxfId="1367" priority="1984" operator="equal">
      <formula>"OPORTUNIDADE"</formula>
    </cfRule>
  </conditionalFormatting>
  <conditionalFormatting sqref="Z114">
    <cfRule type="cellIs" dxfId="1366" priority="1982" operator="equal">
      <formula>"NÃO"</formula>
    </cfRule>
    <cfRule type="cellIs" dxfId="1365" priority="1983" operator="equal">
      <formula>"SIM"</formula>
    </cfRule>
  </conditionalFormatting>
  <conditionalFormatting sqref="Z113">
    <cfRule type="cellIs" dxfId="1364" priority="1981" operator="equal">
      <formula>"OPORTUNIDADE"</formula>
    </cfRule>
  </conditionalFormatting>
  <conditionalFormatting sqref="Z113">
    <cfRule type="cellIs" dxfId="1363" priority="1979" operator="equal">
      <formula>"NÃO"</formula>
    </cfRule>
    <cfRule type="cellIs" dxfId="1362" priority="1980" operator="equal">
      <formula>"SIM"</formula>
    </cfRule>
  </conditionalFormatting>
  <conditionalFormatting sqref="Y120">
    <cfRule type="cellIs" dxfId="1361" priority="1975" operator="equal">
      <formula>"OPORTUNIDADE"</formula>
    </cfRule>
  </conditionalFormatting>
  <conditionalFormatting sqref="Y120">
    <cfRule type="cellIs" dxfId="1360" priority="1973" operator="equal">
      <formula>"NÃO"</formula>
    </cfRule>
    <cfRule type="cellIs" dxfId="1359" priority="1974" operator="equal">
      <formula>"SIM"</formula>
    </cfRule>
  </conditionalFormatting>
  <conditionalFormatting sqref="Y120">
    <cfRule type="cellIs" dxfId="1358" priority="1972" operator="equal">
      <formula>"OPORTUNIDADE"</formula>
    </cfRule>
  </conditionalFormatting>
  <conditionalFormatting sqref="Y120">
    <cfRule type="cellIs" dxfId="1357" priority="1970" operator="equal">
      <formula>"NÃO"</formula>
    </cfRule>
    <cfRule type="cellIs" dxfId="1356" priority="1971" operator="equal">
      <formula>"SIM"</formula>
    </cfRule>
  </conditionalFormatting>
  <conditionalFormatting sqref="Y120">
    <cfRule type="cellIs" dxfId="1355" priority="1969" operator="equal">
      <formula>"OPORTUNIDADE"</formula>
    </cfRule>
  </conditionalFormatting>
  <conditionalFormatting sqref="Y120">
    <cfRule type="cellIs" dxfId="1354" priority="1967" operator="equal">
      <formula>"NÃO"</formula>
    </cfRule>
    <cfRule type="cellIs" dxfId="1353" priority="1968" operator="equal">
      <formula>"SIM"</formula>
    </cfRule>
  </conditionalFormatting>
  <conditionalFormatting sqref="Y120">
    <cfRule type="cellIs" dxfId="1352" priority="1966" operator="equal">
      <formula>"OPORTUNIDADE"</formula>
    </cfRule>
  </conditionalFormatting>
  <conditionalFormatting sqref="Y120">
    <cfRule type="cellIs" dxfId="1351" priority="1964" operator="equal">
      <formula>"NÃO"</formula>
    </cfRule>
    <cfRule type="cellIs" dxfId="1350" priority="1965" operator="equal">
      <formula>"SIM"</formula>
    </cfRule>
  </conditionalFormatting>
  <conditionalFormatting sqref="Y120">
    <cfRule type="cellIs" dxfId="1349" priority="1963" operator="equal">
      <formula>"OPORTUNIDADE"</formula>
    </cfRule>
  </conditionalFormatting>
  <conditionalFormatting sqref="Y120">
    <cfRule type="cellIs" dxfId="1348" priority="1961" operator="equal">
      <formula>"NÃO"</formula>
    </cfRule>
    <cfRule type="cellIs" dxfId="1347" priority="1962" operator="equal">
      <formula>"SIM"</formula>
    </cfRule>
  </conditionalFormatting>
  <conditionalFormatting sqref="Y120">
    <cfRule type="cellIs" dxfId="1346" priority="1960" operator="equal">
      <formula>"OPORTUNIDADE"</formula>
    </cfRule>
  </conditionalFormatting>
  <conditionalFormatting sqref="Y120">
    <cfRule type="cellIs" dxfId="1345" priority="1958" operator="equal">
      <formula>"NÃO"</formula>
    </cfRule>
    <cfRule type="cellIs" dxfId="1344" priority="1959" operator="equal">
      <formula>"SIM"</formula>
    </cfRule>
  </conditionalFormatting>
  <conditionalFormatting sqref="Y120">
    <cfRule type="cellIs" dxfId="1343" priority="1957" operator="equal">
      <formula>"OPORTUNIDADE"</formula>
    </cfRule>
  </conditionalFormatting>
  <conditionalFormatting sqref="Y120">
    <cfRule type="cellIs" dxfId="1342" priority="1955" operator="equal">
      <formula>"NÃO"</formula>
    </cfRule>
    <cfRule type="cellIs" dxfId="1341" priority="1956" operator="equal">
      <formula>"SIM"</formula>
    </cfRule>
  </conditionalFormatting>
  <conditionalFormatting sqref="Y120">
    <cfRule type="cellIs" dxfId="1340" priority="1954" operator="equal">
      <formula>"OPORTUNIDADE"</formula>
    </cfRule>
  </conditionalFormatting>
  <conditionalFormatting sqref="Y120">
    <cfRule type="cellIs" dxfId="1339" priority="1952" operator="equal">
      <formula>"NÃO"</formula>
    </cfRule>
    <cfRule type="cellIs" dxfId="1338" priority="1953" operator="equal">
      <formula>"SIM"</formula>
    </cfRule>
  </conditionalFormatting>
  <conditionalFormatting sqref="Y120">
    <cfRule type="cellIs" dxfId="1337" priority="1951" operator="equal">
      <formula>"OPORTUNIDADE"</formula>
    </cfRule>
  </conditionalFormatting>
  <conditionalFormatting sqref="Y120">
    <cfRule type="cellIs" dxfId="1336" priority="1949" operator="equal">
      <formula>"NÃO"</formula>
    </cfRule>
    <cfRule type="cellIs" dxfId="1335" priority="1950" operator="equal">
      <formula>"SIM"</formula>
    </cfRule>
  </conditionalFormatting>
  <conditionalFormatting sqref="Y120">
    <cfRule type="cellIs" dxfId="1334" priority="1948" operator="equal">
      <formula>"OPORTUNIDADE"</formula>
    </cfRule>
  </conditionalFormatting>
  <conditionalFormatting sqref="Y120">
    <cfRule type="cellIs" dxfId="1333" priority="1946" operator="equal">
      <formula>"NÃO"</formula>
    </cfRule>
    <cfRule type="cellIs" dxfId="1332" priority="1947" operator="equal">
      <formula>"SIM"</formula>
    </cfRule>
  </conditionalFormatting>
  <conditionalFormatting sqref="Y120">
    <cfRule type="cellIs" dxfId="1331" priority="1945" operator="equal">
      <formula>"OPORTUNIDADE"</formula>
    </cfRule>
  </conditionalFormatting>
  <conditionalFormatting sqref="Y120">
    <cfRule type="cellIs" dxfId="1330" priority="1943" operator="equal">
      <formula>"NÃO"</formula>
    </cfRule>
    <cfRule type="cellIs" dxfId="1329" priority="1944" operator="equal">
      <formula>"SIM"</formula>
    </cfRule>
  </conditionalFormatting>
  <conditionalFormatting sqref="Z120">
    <cfRule type="cellIs" dxfId="1328" priority="1942" operator="equal">
      <formula>"OPORTUNIDADE"</formula>
    </cfRule>
  </conditionalFormatting>
  <conditionalFormatting sqref="Z120">
    <cfRule type="cellIs" dxfId="1327" priority="1940" operator="equal">
      <formula>"NÃO"</formula>
    </cfRule>
    <cfRule type="cellIs" dxfId="1326" priority="1941" operator="equal">
      <formula>"SIM"</formula>
    </cfRule>
  </conditionalFormatting>
  <conditionalFormatting sqref="Z123">
    <cfRule type="cellIs" dxfId="1325" priority="1939" operator="equal">
      <formula>"OPORTUNIDADE"</formula>
    </cfRule>
  </conditionalFormatting>
  <conditionalFormatting sqref="Z123">
    <cfRule type="cellIs" dxfId="1324" priority="1937" operator="equal">
      <formula>"NÃO"</formula>
    </cfRule>
    <cfRule type="cellIs" dxfId="1323" priority="1938" operator="equal">
      <formula>"SIM"</formula>
    </cfRule>
  </conditionalFormatting>
  <conditionalFormatting sqref="Z123">
    <cfRule type="cellIs" dxfId="1322" priority="1936" operator="equal">
      <formula>"OPORTUNIDADE"</formula>
    </cfRule>
  </conditionalFormatting>
  <conditionalFormatting sqref="Z123">
    <cfRule type="cellIs" dxfId="1321" priority="1934" operator="equal">
      <formula>"NÃO"</formula>
    </cfRule>
    <cfRule type="cellIs" dxfId="1320" priority="1935" operator="equal">
      <formula>"SIM"</formula>
    </cfRule>
  </conditionalFormatting>
  <conditionalFormatting sqref="Y123">
    <cfRule type="cellIs" dxfId="1319" priority="1930" operator="equal">
      <formula>"OPORTUNIDADE"</formula>
    </cfRule>
  </conditionalFormatting>
  <conditionalFormatting sqref="Y123">
    <cfRule type="cellIs" dxfId="1318" priority="1928" operator="equal">
      <formula>"NÃO"</formula>
    </cfRule>
    <cfRule type="cellIs" dxfId="1317" priority="1929" operator="equal">
      <formula>"SIM"</formula>
    </cfRule>
  </conditionalFormatting>
  <conditionalFormatting sqref="Z110">
    <cfRule type="cellIs" dxfId="1316" priority="1927" operator="equal">
      <formula>"OPORTUNIDADE"</formula>
    </cfRule>
  </conditionalFormatting>
  <conditionalFormatting sqref="Z110">
    <cfRule type="cellIs" dxfId="1315" priority="1925" operator="equal">
      <formula>"NÃO"</formula>
    </cfRule>
    <cfRule type="cellIs" dxfId="1314" priority="1926" operator="equal">
      <formula>"SIM"</formula>
    </cfRule>
  </conditionalFormatting>
  <conditionalFormatting sqref="Z110">
    <cfRule type="cellIs" dxfId="1313" priority="1924" operator="equal">
      <formula>"OPORTUNIDADE"</formula>
    </cfRule>
  </conditionalFormatting>
  <conditionalFormatting sqref="Z110">
    <cfRule type="cellIs" dxfId="1312" priority="1922" operator="equal">
      <formula>"NÃO"</formula>
    </cfRule>
    <cfRule type="cellIs" dxfId="1311" priority="1923" operator="equal">
      <formula>"SIM"</formula>
    </cfRule>
  </conditionalFormatting>
  <conditionalFormatting sqref="Z110">
    <cfRule type="cellIs" dxfId="1310" priority="1921" operator="equal">
      <formula>"OPORTUNIDADE"</formula>
    </cfRule>
  </conditionalFormatting>
  <conditionalFormatting sqref="Z110">
    <cfRule type="cellIs" dxfId="1309" priority="1919" operator="equal">
      <formula>"NÃO"</formula>
    </cfRule>
    <cfRule type="cellIs" dxfId="1308" priority="1920" operator="equal">
      <formula>"SIM"</formula>
    </cfRule>
  </conditionalFormatting>
  <conditionalFormatting sqref="Z110">
    <cfRule type="cellIs" dxfId="1307" priority="1918" operator="equal">
      <formula>"OPORTUNIDADE"</formula>
    </cfRule>
  </conditionalFormatting>
  <conditionalFormatting sqref="Z110">
    <cfRule type="cellIs" dxfId="1306" priority="1916" operator="equal">
      <formula>"NÃO"</formula>
    </cfRule>
    <cfRule type="cellIs" dxfId="1305" priority="1917" operator="equal">
      <formula>"SIM"</formula>
    </cfRule>
  </conditionalFormatting>
  <conditionalFormatting sqref="Z110">
    <cfRule type="cellIs" dxfId="1304" priority="1915" operator="equal">
      <formula>"OPORTUNIDADE"</formula>
    </cfRule>
  </conditionalFormatting>
  <conditionalFormatting sqref="Z110">
    <cfRule type="cellIs" dxfId="1303" priority="1913" operator="equal">
      <formula>"NÃO"</formula>
    </cfRule>
    <cfRule type="cellIs" dxfId="1302" priority="1914" operator="equal">
      <formula>"SIM"</formula>
    </cfRule>
  </conditionalFormatting>
  <conditionalFormatting sqref="Z110">
    <cfRule type="cellIs" dxfId="1301" priority="1912" operator="equal">
      <formula>"OPORTUNIDADE"</formula>
    </cfRule>
  </conditionalFormatting>
  <conditionalFormatting sqref="Z110">
    <cfRule type="cellIs" dxfId="1300" priority="1910" operator="equal">
      <formula>"NÃO"</formula>
    </cfRule>
    <cfRule type="cellIs" dxfId="1299" priority="1911" operator="equal">
      <formula>"SIM"</formula>
    </cfRule>
  </conditionalFormatting>
  <conditionalFormatting sqref="Z110">
    <cfRule type="cellIs" dxfId="1298" priority="1909" operator="equal">
      <formula>"OPORTUNIDADE"</formula>
    </cfRule>
  </conditionalFormatting>
  <conditionalFormatting sqref="Z110">
    <cfRule type="cellIs" dxfId="1297" priority="1907" operator="equal">
      <formula>"NÃO"</formula>
    </cfRule>
    <cfRule type="cellIs" dxfId="1296" priority="1908" operator="equal">
      <formula>"SIM"</formula>
    </cfRule>
  </conditionalFormatting>
  <conditionalFormatting sqref="Z110">
    <cfRule type="cellIs" dxfId="1295" priority="1906" operator="equal">
      <formula>"OPORTUNIDADE"</formula>
    </cfRule>
  </conditionalFormatting>
  <conditionalFormatting sqref="Z110">
    <cfRule type="cellIs" dxfId="1294" priority="1904" operator="equal">
      <formula>"NÃO"</formula>
    </cfRule>
    <cfRule type="cellIs" dxfId="1293" priority="1905" operator="equal">
      <formula>"SIM"</formula>
    </cfRule>
  </conditionalFormatting>
  <conditionalFormatting sqref="Z110">
    <cfRule type="cellIs" dxfId="1292" priority="1903" operator="equal">
      <formula>"OPORTUNIDADE"</formula>
    </cfRule>
  </conditionalFormatting>
  <conditionalFormatting sqref="Z110">
    <cfRule type="cellIs" dxfId="1291" priority="1901" operator="equal">
      <formula>"NÃO"</formula>
    </cfRule>
    <cfRule type="cellIs" dxfId="1290" priority="1902" operator="equal">
      <formula>"SIM"</formula>
    </cfRule>
  </conditionalFormatting>
  <conditionalFormatting sqref="Z111">
    <cfRule type="cellIs" dxfId="1289" priority="1894" operator="equal">
      <formula>"OPORTUNIDADE"</formula>
    </cfRule>
  </conditionalFormatting>
  <conditionalFormatting sqref="Z111">
    <cfRule type="cellIs" dxfId="1288" priority="1892" operator="equal">
      <formula>"NÃO"</formula>
    </cfRule>
    <cfRule type="cellIs" dxfId="1287" priority="1893" operator="equal">
      <formula>"SIM"</formula>
    </cfRule>
  </conditionalFormatting>
  <conditionalFormatting sqref="Z111">
    <cfRule type="cellIs" dxfId="1286" priority="1891" operator="equal">
      <formula>"OPORTUNIDADE"</formula>
    </cfRule>
  </conditionalFormatting>
  <conditionalFormatting sqref="Z111">
    <cfRule type="cellIs" dxfId="1285" priority="1889" operator="equal">
      <formula>"NÃO"</formula>
    </cfRule>
    <cfRule type="cellIs" dxfId="1284" priority="1890" operator="equal">
      <formula>"SIM"</formula>
    </cfRule>
  </conditionalFormatting>
  <conditionalFormatting sqref="Z111">
    <cfRule type="cellIs" dxfId="1283" priority="1888" operator="equal">
      <formula>"OPORTUNIDADE"</formula>
    </cfRule>
  </conditionalFormatting>
  <conditionalFormatting sqref="Z111">
    <cfRule type="cellIs" dxfId="1282" priority="1886" operator="equal">
      <formula>"NÃO"</formula>
    </cfRule>
    <cfRule type="cellIs" dxfId="1281" priority="1887" operator="equal">
      <formula>"SIM"</formula>
    </cfRule>
  </conditionalFormatting>
  <conditionalFormatting sqref="Z111">
    <cfRule type="cellIs" dxfId="1280" priority="1885" operator="equal">
      <formula>"OPORTUNIDADE"</formula>
    </cfRule>
  </conditionalFormatting>
  <conditionalFormatting sqref="Z111">
    <cfRule type="cellIs" dxfId="1279" priority="1883" operator="equal">
      <formula>"NÃO"</formula>
    </cfRule>
    <cfRule type="cellIs" dxfId="1278" priority="1884" operator="equal">
      <formula>"SIM"</formula>
    </cfRule>
  </conditionalFormatting>
  <conditionalFormatting sqref="Z111">
    <cfRule type="cellIs" dxfId="1277" priority="1882" operator="equal">
      <formula>"OPORTUNIDADE"</formula>
    </cfRule>
  </conditionalFormatting>
  <conditionalFormatting sqref="Z111">
    <cfRule type="cellIs" dxfId="1276" priority="1880" operator="equal">
      <formula>"NÃO"</formula>
    </cfRule>
    <cfRule type="cellIs" dxfId="1275" priority="1881" operator="equal">
      <formula>"SIM"</formula>
    </cfRule>
  </conditionalFormatting>
  <conditionalFormatting sqref="Z111">
    <cfRule type="cellIs" dxfId="1274" priority="1879" operator="equal">
      <formula>"OPORTUNIDADE"</formula>
    </cfRule>
  </conditionalFormatting>
  <conditionalFormatting sqref="Z111">
    <cfRule type="cellIs" dxfId="1273" priority="1877" operator="equal">
      <formula>"NÃO"</formula>
    </cfRule>
    <cfRule type="cellIs" dxfId="1272" priority="1878" operator="equal">
      <formula>"SIM"</formula>
    </cfRule>
  </conditionalFormatting>
  <conditionalFormatting sqref="Z111">
    <cfRule type="cellIs" dxfId="1271" priority="1876" operator="equal">
      <formula>"OPORTUNIDADE"</formula>
    </cfRule>
  </conditionalFormatting>
  <conditionalFormatting sqref="Z111">
    <cfRule type="cellIs" dxfId="1270" priority="1874" operator="equal">
      <formula>"NÃO"</formula>
    </cfRule>
    <cfRule type="cellIs" dxfId="1269" priority="1875" operator="equal">
      <formula>"SIM"</formula>
    </cfRule>
  </conditionalFormatting>
  <conditionalFormatting sqref="Z111">
    <cfRule type="cellIs" dxfId="1268" priority="1873" operator="equal">
      <formula>"OPORTUNIDADE"</formula>
    </cfRule>
  </conditionalFormatting>
  <conditionalFormatting sqref="Z111">
    <cfRule type="cellIs" dxfId="1267" priority="1871" operator="equal">
      <formula>"NÃO"</formula>
    </cfRule>
    <cfRule type="cellIs" dxfId="1266" priority="1872" operator="equal">
      <formula>"SIM"</formula>
    </cfRule>
  </conditionalFormatting>
  <conditionalFormatting sqref="Z111">
    <cfRule type="cellIs" dxfId="1265" priority="1870" operator="equal">
      <formula>"OPORTUNIDADE"</formula>
    </cfRule>
  </conditionalFormatting>
  <conditionalFormatting sqref="Z111">
    <cfRule type="cellIs" dxfId="1264" priority="1868" operator="equal">
      <formula>"NÃO"</formula>
    </cfRule>
    <cfRule type="cellIs" dxfId="1263" priority="1869" operator="equal">
      <formula>"SIM"</formula>
    </cfRule>
  </conditionalFormatting>
  <conditionalFormatting sqref="Y129">
    <cfRule type="cellIs" dxfId="1262" priority="1684" operator="equal">
      <formula>"OPORTUNIDADE"</formula>
    </cfRule>
  </conditionalFormatting>
  <conditionalFormatting sqref="Y129">
    <cfRule type="cellIs" dxfId="1261" priority="1682" operator="equal">
      <formula>"NÃO"</formula>
    </cfRule>
    <cfRule type="cellIs" dxfId="1260" priority="1683" operator="equal">
      <formula>"SIM"</formula>
    </cfRule>
  </conditionalFormatting>
  <conditionalFormatting sqref="Y129:Z129">
    <cfRule type="cellIs" dxfId="1259" priority="1678" operator="equal">
      <formula>"OPORTUNIDADE"</formula>
    </cfRule>
  </conditionalFormatting>
  <conditionalFormatting sqref="Y129:Z129">
    <cfRule type="cellIs" dxfId="1258" priority="1676" operator="equal">
      <formula>"NÃO"</formula>
    </cfRule>
    <cfRule type="cellIs" dxfId="1257" priority="1677" operator="equal">
      <formula>"SIM"</formula>
    </cfRule>
  </conditionalFormatting>
  <conditionalFormatting sqref="Y129:Z129">
    <cfRule type="cellIs" dxfId="1256" priority="1675" operator="equal">
      <formula>"OPORTUNIDADE"</formula>
    </cfRule>
  </conditionalFormatting>
  <conditionalFormatting sqref="Y129:Z129">
    <cfRule type="cellIs" dxfId="1255" priority="1673" operator="equal">
      <formula>"NÃO"</formula>
    </cfRule>
    <cfRule type="cellIs" dxfId="1254" priority="1674" operator="equal">
      <formula>"SIM"</formula>
    </cfRule>
  </conditionalFormatting>
  <conditionalFormatting sqref="Y129">
    <cfRule type="cellIs" dxfId="1253" priority="1672" operator="equal">
      <formula>"OPORTUNIDADE"</formula>
    </cfRule>
  </conditionalFormatting>
  <conditionalFormatting sqref="Y129">
    <cfRule type="cellIs" dxfId="1252" priority="1670" operator="equal">
      <formula>"NÃO"</formula>
    </cfRule>
    <cfRule type="cellIs" dxfId="1251" priority="1671" operator="equal">
      <formula>"SIM"</formula>
    </cfRule>
  </conditionalFormatting>
  <conditionalFormatting sqref="Y129:Z129">
    <cfRule type="cellIs" dxfId="1250" priority="1669" operator="equal">
      <formula>"OPORTUNIDADE"</formula>
    </cfRule>
  </conditionalFormatting>
  <conditionalFormatting sqref="Y129:Z129">
    <cfRule type="cellIs" dxfId="1249" priority="1667" operator="equal">
      <formula>"NÃO"</formula>
    </cfRule>
    <cfRule type="cellIs" dxfId="1248" priority="1668" operator="equal">
      <formula>"SIM"</formula>
    </cfRule>
  </conditionalFormatting>
  <conditionalFormatting sqref="Y132:Y133">
    <cfRule type="cellIs" dxfId="1247" priority="1666" operator="equal">
      <formula>"OPORTUNIDADE"</formula>
    </cfRule>
  </conditionalFormatting>
  <conditionalFormatting sqref="Y132:Y133">
    <cfRule type="cellIs" dxfId="1246" priority="1664" operator="equal">
      <formula>"NÃO"</formula>
    </cfRule>
    <cfRule type="cellIs" dxfId="1245" priority="1665" operator="equal">
      <formula>"SIM"</formula>
    </cfRule>
  </conditionalFormatting>
  <conditionalFormatting sqref="Y132:Y133">
    <cfRule type="cellIs" dxfId="1244" priority="1663" operator="equal">
      <formula>"OPORTUNIDADE"</formula>
    </cfRule>
  </conditionalFormatting>
  <conditionalFormatting sqref="Y132:Y133">
    <cfRule type="cellIs" dxfId="1243" priority="1661" operator="equal">
      <formula>"NÃO"</formula>
    </cfRule>
    <cfRule type="cellIs" dxfId="1242" priority="1662" operator="equal">
      <formula>"SIM"</formula>
    </cfRule>
  </conditionalFormatting>
  <conditionalFormatting sqref="Y121">
    <cfRule type="cellIs" dxfId="1241" priority="1561" operator="equal">
      <formula>"OPORTUNIDADE"</formula>
    </cfRule>
  </conditionalFormatting>
  <conditionalFormatting sqref="Y121">
    <cfRule type="cellIs" dxfId="1240" priority="1559" operator="equal">
      <formula>"NÃO"</formula>
    </cfRule>
    <cfRule type="cellIs" dxfId="1239" priority="1560" operator="equal">
      <formula>"SIM"</formula>
    </cfRule>
  </conditionalFormatting>
  <conditionalFormatting sqref="Y121:Z121">
    <cfRule type="cellIs" dxfId="1238" priority="1558" operator="equal">
      <formula>"OPORTUNIDADE"</formula>
    </cfRule>
  </conditionalFormatting>
  <conditionalFormatting sqref="Y121:Z121">
    <cfRule type="cellIs" dxfId="1237" priority="1556" operator="equal">
      <formula>"NÃO"</formula>
    </cfRule>
    <cfRule type="cellIs" dxfId="1236" priority="1557" operator="equal">
      <formula>"SIM"</formula>
    </cfRule>
  </conditionalFormatting>
  <conditionalFormatting sqref="Y121:Z121">
    <cfRule type="cellIs" dxfId="1235" priority="1555" operator="equal">
      <formula>"OPORTUNIDADE"</formula>
    </cfRule>
  </conditionalFormatting>
  <conditionalFormatting sqref="Y121:Z121">
    <cfRule type="cellIs" dxfId="1234" priority="1553" operator="equal">
      <formula>"NÃO"</formula>
    </cfRule>
    <cfRule type="cellIs" dxfId="1233" priority="1554" operator="equal">
      <formula>"SIM"</formula>
    </cfRule>
  </conditionalFormatting>
  <conditionalFormatting sqref="Y121:Z121">
    <cfRule type="cellIs" dxfId="1232" priority="1552" operator="equal">
      <formula>"OPORTUNIDADE"</formula>
    </cfRule>
  </conditionalFormatting>
  <conditionalFormatting sqref="Y121:Z121">
    <cfRule type="cellIs" dxfId="1231" priority="1550" operator="equal">
      <formula>"NÃO"</formula>
    </cfRule>
    <cfRule type="cellIs" dxfId="1230" priority="1551" operator="equal">
      <formula>"SIM"</formula>
    </cfRule>
  </conditionalFormatting>
  <conditionalFormatting sqref="Y121:Z121">
    <cfRule type="cellIs" dxfId="1229" priority="1549" operator="equal">
      <formula>"OPORTUNIDADE"</formula>
    </cfRule>
  </conditionalFormatting>
  <conditionalFormatting sqref="Y121:Z121">
    <cfRule type="cellIs" dxfId="1228" priority="1547" operator="equal">
      <formula>"NÃO"</formula>
    </cfRule>
    <cfRule type="cellIs" dxfId="1227" priority="1548" operator="equal">
      <formula>"SIM"</formula>
    </cfRule>
  </conditionalFormatting>
  <conditionalFormatting sqref="Y121:Z121">
    <cfRule type="cellIs" dxfId="1226" priority="1546" operator="equal">
      <formula>"OPORTUNIDADE"</formula>
    </cfRule>
  </conditionalFormatting>
  <conditionalFormatting sqref="Y121:Z121">
    <cfRule type="cellIs" dxfId="1225" priority="1544" operator="equal">
      <formula>"NÃO"</formula>
    </cfRule>
    <cfRule type="cellIs" dxfId="1224" priority="1545" operator="equal">
      <formula>"SIM"</formula>
    </cfRule>
  </conditionalFormatting>
  <conditionalFormatting sqref="Y121:Z121">
    <cfRule type="cellIs" dxfId="1223" priority="1543" operator="equal">
      <formula>"OPORTUNIDADE"</formula>
    </cfRule>
  </conditionalFormatting>
  <conditionalFormatting sqref="Y121:Z121">
    <cfRule type="cellIs" dxfId="1222" priority="1541" operator="equal">
      <formula>"NÃO"</formula>
    </cfRule>
    <cfRule type="cellIs" dxfId="1221" priority="1542" operator="equal">
      <formula>"SIM"</formula>
    </cfRule>
  </conditionalFormatting>
  <conditionalFormatting sqref="Y121:Z121">
    <cfRule type="cellIs" dxfId="1220" priority="1540" operator="equal">
      <formula>"OPORTUNIDADE"</formula>
    </cfRule>
  </conditionalFormatting>
  <conditionalFormatting sqref="Y121:Z121">
    <cfRule type="cellIs" dxfId="1219" priority="1538" operator="equal">
      <formula>"NÃO"</formula>
    </cfRule>
    <cfRule type="cellIs" dxfId="1218" priority="1539" operator="equal">
      <formula>"SIM"</formula>
    </cfRule>
  </conditionalFormatting>
  <conditionalFormatting sqref="Y121:Z121">
    <cfRule type="cellIs" dxfId="1217" priority="1537" operator="equal">
      <formula>"OPORTUNIDADE"</formula>
    </cfRule>
  </conditionalFormatting>
  <conditionalFormatting sqref="Y121:Z121">
    <cfRule type="cellIs" dxfId="1216" priority="1535" operator="equal">
      <formula>"NÃO"</formula>
    </cfRule>
    <cfRule type="cellIs" dxfId="1215" priority="1536" operator="equal">
      <formula>"SIM"</formula>
    </cfRule>
  </conditionalFormatting>
  <conditionalFormatting sqref="Y121:Z121">
    <cfRule type="cellIs" dxfId="1214" priority="1534" operator="equal">
      <formula>"OPORTUNIDADE"</formula>
    </cfRule>
  </conditionalFormatting>
  <conditionalFormatting sqref="Y121:Z121">
    <cfRule type="cellIs" dxfId="1213" priority="1532" operator="equal">
      <formula>"NÃO"</formula>
    </cfRule>
    <cfRule type="cellIs" dxfId="1212" priority="1533" operator="equal">
      <formula>"SIM"</formula>
    </cfRule>
  </conditionalFormatting>
  <conditionalFormatting sqref="Y123">
    <cfRule type="cellIs" dxfId="1211" priority="1531" operator="equal">
      <formula>"OPORTUNIDADE"</formula>
    </cfRule>
  </conditionalFormatting>
  <conditionalFormatting sqref="Y123">
    <cfRule type="cellIs" dxfId="1210" priority="1529" operator="equal">
      <formula>"NÃO"</formula>
    </cfRule>
    <cfRule type="cellIs" dxfId="1209" priority="1530" operator="equal">
      <formula>"SIM"</formula>
    </cfRule>
  </conditionalFormatting>
  <conditionalFormatting sqref="Y123">
    <cfRule type="cellIs" dxfId="1208" priority="1528" operator="equal">
      <formula>"OPORTUNIDADE"</formula>
    </cfRule>
  </conditionalFormatting>
  <conditionalFormatting sqref="Y123">
    <cfRule type="cellIs" dxfId="1207" priority="1526" operator="equal">
      <formula>"NÃO"</formula>
    </cfRule>
    <cfRule type="cellIs" dxfId="1206" priority="1527" operator="equal">
      <formula>"SIM"</formula>
    </cfRule>
  </conditionalFormatting>
  <conditionalFormatting sqref="Y122">
    <cfRule type="cellIs" dxfId="1205" priority="1525" operator="equal">
      <formula>"OPORTUNIDADE"</formula>
    </cfRule>
  </conditionalFormatting>
  <conditionalFormatting sqref="Y122">
    <cfRule type="cellIs" dxfId="1204" priority="1523" operator="equal">
      <formula>"NÃO"</formula>
    </cfRule>
    <cfRule type="cellIs" dxfId="1203" priority="1524" operator="equal">
      <formula>"SIM"</formula>
    </cfRule>
  </conditionalFormatting>
  <conditionalFormatting sqref="Y122">
    <cfRule type="cellIs" dxfId="1202" priority="1522" operator="equal">
      <formula>"OPORTUNIDADE"</formula>
    </cfRule>
  </conditionalFormatting>
  <conditionalFormatting sqref="Y122">
    <cfRule type="cellIs" dxfId="1201" priority="1520" operator="equal">
      <formula>"NÃO"</formula>
    </cfRule>
    <cfRule type="cellIs" dxfId="1200" priority="1521" operator="equal">
      <formula>"SIM"</formula>
    </cfRule>
  </conditionalFormatting>
  <conditionalFormatting sqref="Y122">
    <cfRule type="cellIs" dxfId="1199" priority="1519" operator="equal">
      <formula>"OPORTUNIDADE"</formula>
    </cfRule>
  </conditionalFormatting>
  <conditionalFormatting sqref="Y122">
    <cfRule type="cellIs" dxfId="1198" priority="1517" operator="equal">
      <formula>"NÃO"</formula>
    </cfRule>
    <cfRule type="cellIs" dxfId="1197" priority="1518" operator="equal">
      <formula>"SIM"</formula>
    </cfRule>
  </conditionalFormatting>
  <conditionalFormatting sqref="Y122">
    <cfRule type="cellIs" dxfId="1196" priority="1516" operator="equal">
      <formula>"OPORTUNIDADE"</formula>
    </cfRule>
  </conditionalFormatting>
  <conditionalFormatting sqref="Y122">
    <cfRule type="cellIs" dxfId="1195" priority="1514" operator="equal">
      <formula>"NÃO"</formula>
    </cfRule>
    <cfRule type="cellIs" dxfId="1194" priority="1515" operator="equal">
      <formula>"SIM"</formula>
    </cfRule>
  </conditionalFormatting>
  <conditionalFormatting sqref="Y122">
    <cfRule type="cellIs" dxfId="1193" priority="1513" operator="equal">
      <formula>"OPORTUNIDADE"</formula>
    </cfRule>
  </conditionalFormatting>
  <conditionalFormatting sqref="Y122">
    <cfRule type="cellIs" dxfId="1192" priority="1511" operator="equal">
      <formula>"NÃO"</formula>
    </cfRule>
    <cfRule type="cellIs" dxfId="1191" priority="1512" operator="equal">
      <formula>"SIM"</formula>
    </cfRule>
  </conditionalFormatting>
  <conditionalFormatting sqref="Y122">
    <cfRule type="cellIs" dxfId="1190" priority="1510" operator="equal">
      <formula>"OPORTUNIDADE"</formula>
    </cfRule>
  </conditionalFormatting>
  <conditionalFormatting sqref="Y122">
    <cfRule type="cellIs" dxfId="1189" priority="1508" operator="equal">
      <formula>"NÃO"</formula>
    </cfRule>
    <cfRule type="cellIs" dxfId="1188" priority="1509" operator="equal">
      <formula>"SIM"</formula>
    </cfRule>
  </conditionalFormatting>
  <conditionalFormatting sqref="Y122">
    <cfRule type="cellIs" dxfId="1187" priority="1507" operator="equal">
      <formula>"OPORTUNIDADE"</formula>
    </cfRule>
  </conditionalFormatting>
  <conditionalFormatting sqref="Y122">
    <cfRule type="cellIs" dxfId="1186" priority="1505" operator="equal">
      <formula>"NÃO"</formula>
    </cfRule>
    <cfRule type="cellIs" dxfId="1185" priority="1506" operator="equal">
      <formula>"SIM"</formula>
    </cfRule>
  </conditionalFormatting>
  <conditionalFormatting sqref="Y122">
    <cfRule type="cellIs" dxfId="1184" priority="1504" operator="equal">
      <formula>"OPORTUNIDADE"</formula>
    </cfRule>
  </conditionalFormatting>
  <conditionalFormatting sqref="Y122">
    <cfRule type="cellIs" dxfId="1183" priority="1502" operator="equal">
      <formula>"NÃO"</formula>
    </cfRule>
    <cfRule type="cellIs" dxfId="1182" priority="1503" operator="equal">
      <formula>"SIM"</formula>
    </cfRule>
  </conditionalFormatting>
  <conditionalFormatting sqref="Y122">
    <cfRule type="cellIs" dxfId="1181" priority="1501" operator="equal">
      <formula>"OPORTUNIDADE"</formula>
    </cfRule>
  </conditionalFormatting>
  <conditionalFormatting sqref="Y122">
    <cfRule type="cellIs" dxfId="1180" priority="1499" operator="equal">
      <formula>"NÃO"</formula>
    </cfRule>
    <cfRule type="cellIs" dxfId="1179" priority="1500" operator="equal">
      <formula>"SIM"</formula>
    </cfRule>
  </conditionalFormatting>
  <conditionalFormatting sqref="Y122">
    <cfRule type="cellIs" dxfId="1178" priority="1498" operator="equal">
      <formula>"OPORTUNIDADE"</formula>
    </cfRule>
  </conditionalFormatting>
  <conditionalFormatting sqref="Y122">
    <cfRule type="cellIs" dxfId="1177" priority="1496" operator="equal">
      <formula>"NÃO"</formula>
    </cfRule>
    <cfRule type="cellIs" dxfId="1176" priority="1497" operator="equal">
      <formula>"SIM"</formula>
    </cfRule>
  </conditionalFormatting>
  <conditionalFormatting sqref="Y122">
    <cfRule type="cellIs" dxfId="1175" priority="1495" operator="equal">
      <formula>"OPORTUNIDADE"</formula>
    </cfRule>
  </conditionalFormatting>
  <conditionalFormatting sqref="Y122">
    <cfRule type="cellIs" dxfId="1174" priority="1493" operator="equal">
      <formula>"NÃO"</formula>
    </cfRule>
    <cfRule type="cellIs" dxfId="1173" priority="1494" operator="equal">
      <formula>"SIM"</formula>
    </cfRule>
  </conditionalFormatting>
  <conditionalFormatting sqref="Z122">
    <cfRule type="cellIs" dxfId="1172" priority="1492" operator="equal">
      <formula>"OPORTUNIDADE"</formula>
    </cfRule>
  </conditionalFormatting>
  <conditionalFormatting sqref="Z122">
    <cfRule type="cellIs" dxfId="1171" priority="1490" operator="equal">
      <formula>"NÃO"</formula>
    </cfRule>
    <cfRule type="cellIs" dxfId="1170" priority="1491" operator="equal">
      <formula>"SIM"</formula>
    </cfRule>
  </conditionalFormatting>
  <conditionalFormatting sqref="Y120">
    <cfRule type="cellIs" dxfId="1169" priority="1489" operator="equal">
      <formula>"OPORTUNIDADE"</formula>
    </cfRule>
  </conditionalFormatting>
  <conditionalFormatting sqref="Y120">
    <cfRule type="cellIs" dxfId="1168" priority="1487" operator="equal">
      <formula>"NÃO"</formula>
    </cfRule>
    <cfRule type="cellIs" dxfId="1167" priority="1488" operator="equal">
      <formula>"SIM"</formula>
    </cfRule>
  </conditionalFormatting>
  <conditionalFormatting sqref="Y120">
    <cfRule type="cellIs" dxfId="1166" priority="1486" operator="equal">
      <formula>"OPORTUNIDADE"</formula>
    </cfRule>
  </conditionalFormatting>
  <conditionalFormatting sqref="Y120">
    <cfRule type="cellIs" dxfId="1165" priority="1484" operator="equal">
      <formula>"NÃO"</formula>
    </cfRule>
    <cfRule type="cellIs" dxfId="1164" priority="1485" operator="equal">
      <formula>"SIM"</formula>
    </cfRule>
  </conditionalFormatting>
  <conditionalFormatting sqref="Y120">
    <cfRule type="cellIs" dxfId="1163" priority="1483" operator="equal">
      <formula>"OPORTUNIDADE"</formula>
    </cfRule>
  </conditionalFormatting>
  <conditionalFormatting sqref="Y120">
    <cfRule type="cellIs" dxfId="1162" priority="1481" operator="equal">
      <formula>"NÃO"</formula>
    </cfRule>
    <cfRule type="cellIs" dxfId="1161" priority="1482" operator="equal">
      <formula>"SIM"</formula>
    </cfRule>
  </conditionalFormatting>
  <conditionalFormatting sqref="Y120:Z120">
    <cfRule type="cellIs" dxfId="1160" priority="1480" operator="equal">
      <formula>"OPORTUNIDADE"</formula>
    </cfRule>
  </conditionalFormatting>
  <conditionalFormatting sqref="Y120:Z120">
    <cfRule type="cellIs" dxfId="1159" priority="1478" operator="equal">
      <formula>"NÃO"</formula>
    </cfRule>
    <cfRule type="cellIs" dxfId="1158" priority="1479" operator="equal">
      <formula>"SIM"</formula>
    </cfRule>
  </conditionalFormatting>
  <conditionalFormatting sqref="Y120:Z120">
    <cfRule type="cellIs" dxfId="1157" priority="1477" operator="equal">
      <formula>"OPORTUNIDADE"</formula>
    </cfRule>
  </conditionalFormatting>
  <conditionalFormatting sqref="Y120:Z120">
    <cfRule type="cellIs" dxfId="1156" priority="1475" operator="equal">
      <formula>"NÃO"</formula>
    </cfRule>
    <cfRule type="cellIs" dxfId="1155" priority="1476" operator="equal">
      <formula>"SIM"</formula>
    </cfRule>
  </conditionalFormatting>
  <conditionalFormatting sqref="Y120:Z120">
    <cfRule type="cellIs" dxfId="1154" priority="1474" operator="equal">
      <formula>"OPORTUNIDADE"</formula>
    </cfRule>
  </conditionalFormatting>
  <conditionalFormatting sqref="Y120:Z120">
    <cfRule type="cellIs" dxfId="1153" priority="1472" operator="equal">
      <formula>"NÃO"</formula>
    </cfRule>
    <cfRule type="cellIs" dxfId="1152" priority="1473" operator="equal">
      <formula>"SIM"</formula>
    </cfRule>
  </conditionalFormatting>
  <conditionalFormatting sqref="Y120:Z120">
    <cfRule type="cellIs" dxfId="1151" priority="1471" operator="equal">
      <formula>"OPORTUNIDADE"</formula>
    </cfRule>
  </conditionalFormatting>
  <conditionalFormatting sqref="Y120:Z120">
    <cfRule type="cellIs" dxfId="1150" priority="1469" operator="equal">
      <formula>"NÃO"</formula>
    </cfRule>
    <cfRule type="cellIs" dxfId="1149" priority="1470" operator="equal">
      <formula>"SIM"</formula>
    </cfRule>
  </conditionalFormatting>
  <conditionalFormatting sqref="Y120:Z120">
    <cfRule type="cellIs" dxfId="1148" priority="1468" operator="equal">
      <formula>"OPORTUNIDADE"</formula>
    </cfRule>
  </conditionalFormatting>
  <conditionalFormatting sqref="Y120:Z120">
    <cfRule type="cellIs" dxfId="1147" priority="1466" operator="equal">
      <formula>"NÃO"</formula>
    </cfRule>
    <cfRule type="cellIs" dxfId="1146" priority="1467" operator="equal">
      <formula>"SIM"</formula>
    </cfRule>
  </conditionalFormatting>
  <conditionalFormatting sqref="Y120:Z120">
    <cfRule type="cellIs" dxfId="1145" priority="1465" operator="equal">
      <formula>"OPORTUNIDADE"</formula>
    </cfRule>
  </conditionalFormatting>
  <conditionalFormatting sqref="Y120:Z120">
    <cfRule type="cellIs" dxfId="1144" priority="1463" operator="equal">
      <formula>"NÃO"</formula>
    </cfRule>
    <cfRule type="cellIs" dxfId="1143" priority="1464" operator="equal">
      <formula>"SIM"</formula>
    </cfRule>
  </conditionalFormatting>
  <conditionalFormatting sqref="Y120:Z120">
    <cfRule type="cellIs" dxfId="1142" priority="1462" operator="equal">
      <formula>"OPORTUNIDADE"</formula>
    </cfRule>
  </conditionalFormatting>
  <conditionalFormatting sqref="Y120:Z120">
    <cfRule type="cellIs" dxfId="1141" priority="1460" operator="equal">
      <formula>"NÃO"</formula>
    </cfRule>
    <cfRule type="cellIs" dxfId="1140" priority="1461" operator="equal">
      <formula>"SIM"</formula>
    </cfRule>
  </conditionalFormatting>
  <conditionalFormatting sqref="Y120:Z120">
    <cfRule type="cellIs" dxfId="1139" priority="1459" operator="equal">
      <formula>"OPORTUNIDADE"</formula>
    </cfRule>
  </conditionalFormatting>
  <conditionalFormatting sqref="Y120:Z120">
    <cfRule type="cellIs" dxfId="1138" priority="1457" operator="equal">
      <formula>"NÃO"</formula>
    </cfRule>
    <cfRule type="cellIs" dxfId="1137" priority="1458" operator="equal">
      <formula>"SIM"</formula>
    </cfRule>
  </conditionalFormatting>
  <conditionalFormatting sqref="Y120:Z120">
    <cfRule type="cellIs" dxfId="1136" priority="1456" operator="equal">
      <formula>"OPORTUNIDADE"</formula>
    </cfRule>
  </conditionalFormatting>
  <conditionalFormatting sqref="Y120:Z120">
    <cfRule type="cellIs" dxfId="1135" priority="1454" operator="equal">
      <formula>"NÃO"</formula>
    </cfRule>
    <cfRule type="cellIs" dxfId="1134" priority="1455" operator="equal">
      <formula>"SIM"</formula>
    </cfRule>
  </conditionalFormatting>
  <conditionalFormatting sqref="Y120">
    <cfRule type="cellIs" dxfId="1133" priority="1453" operator="equal">
      <formula>"OPORTUNIDADE"</formula>
    </cfRule>
  </conditionalFormatting>
  <conditionalFormatting sqref="Y120">
    <cfRule type="cellIs" dxfId="1132" priority="1451" operator="equal">
      <formula>"NÃO"</formula>
    </cfRule>
    <cfRule type="cellIs" dxfId="1131" priority="1452" operator="equal">
      <formula>"SIM"</formula>
    </cfRule>
  </conditionalFormatting>
  <conditionalFormatting sqref="Y120">
    <cfRule type="cellIs" dxfId="1130" priority="1450" operator="equal">
      <formula>"OPORTUNIDADE"</formula>
    </cfRule>
  </conditionalFormatting>
  <conditionalFormatting sqref="Y120">
    <cfRule type="cellIs" dxfId="1129" priority="1448" operator="equal">
      <formula>"NÃO"</formula>
    </cfRule>
    <cfRule type="cellIs" dxfId="1128" priority="1449" operator="equal">
      <formula>"SIM"</formula>
    </cfRule>
  </conditionalFormatting>
  <conditionalFormatting sqref="Y120">
    <cfRule type="cellIs" dxfId="1127" priority="1447" operator="equal">
      <formula>"OPORTUNIDADE"</formula>
    </cfRule>
  </conditionalFormatting>
  <conditionalFormatting sqref="Y120">
    <cfRule type="cellIs" dxfId="1126" priority="1445" operator="equal">
      <formula>"NÃO"</formula>
    </cfRule>
    <cfRule type="cellIs" dxfId="1125" priority="1446" operator="equal">
      <formula>"SIM"</formula>
    </cfRule>
  </conditionalFormatting>
  <conditionalFormatting sqref="Y120">
    <cfRule type="cellIs" dxfId="1124" priority="1444" operator="equal">
      <formula>"OPORTUNIDADE"</formula>
    </cfRule>
  </conditionalFormatting>
  <conditionalFormatting sqref="Y120">
    <cfRule type="cellIs" dxfId="1123" priority="1442" operator="equal">
      <formula>"NÃO"</formula>
    </cfRule>
    <cfRule type="cellIs" dxfId="1122" priority="1443" operator="equal">
      <formula>"SIM"</formula>
    </cfRule>
  </conditionalFormatting>
  <conditionalFormatting sqref="Y120">
    <cfRule type="cellIs" dxfId="1121" priority="1441" operator="equal">
      <formula>"OPORTUNIDADE"</formula>
    </cfRule>
  </conditionalFormatting>
  <conditionalFormatting sqref="Y120">
    <cfRule type="cellIs" dxfId="1120" priority="1439" operator="equal">
      <formula>"NÃO"</formula>
    </cfRule>
    <cfRule type="cellIs" dxfId="1119" priority="1440" operator="equal">
      <formula>"SIM"</formula>
    </cfRule>
  </conditionalFormatting>
  <conditionalFormatting sqref="Y120">
    <cfRule type="cellIs" dxfId="1118" priority="1438" operator="equal">
      <formula>"OPORTUNIDADE"</formula>
    </cfRule>
  </conditionalFormatting>
  <conditionalFormatting sqref="Y120">
    <cfRule type="cellIs" dxfId="1117" priority="1436" operator="equal">
      <formula>"NÃO"</formula>
    </cfRule>
    <cfRule type="cellIs" dxfId="1116" priority="1437" operator="equal">
      <formula>"SIM"</formula>
    </cfRule>
  </conditionalFormatting>
  <conditionalFormatting sqref="Y120">
    <cfRule type="cellIs" dxfId="1115" priority="1435" operator="equal">
      <formula>"OPORTUNIDADE"</formula>
    </cfRule>
  </conditionalFormatting>
  <conditionalFormatting sqref="Y120">
    <cfRule type="cellIs" dxfId="1114" priority="1433" operator="equal">
      <formula>"NÃO"</formula>
    </cfRule>
    <cfRule type="cellIs" dxfId="1113" priority="1434" operator="equal">
      <formula>"SIM"</formula>
    </cfRule>
  </conditionalFormatting>
  <conditionalFormatting sqref="Y120">
    <cfRule type="cellIs" dxfId="1112" priority="1432" operator="equal">
      <formula>"OPORTUNIDADE"</formula>
    </cfRule>
  </conditionalFormatting>
  <conditionalFormatting sqref="Y120">
    <cfRule type="cellIs" dxfId="1111" priority="1430" operator="equal">
      <formula>"NÃO"</formula>
    </cfRule>
    <cfRule type="cellIs" dxfId="1110" priority="1431" operator="equal">
      <formula>"SIM"</formula>
    </cfRule>
  </conditionalFormatting>
  <conditionalFormatting sqref="Y120">
    <cfRule type="cellIs" dxfId="1109" priority="1429" operator="equal">
      <formula>"OPORTUNIDADE"</formula>
    </cfRule>
  </conditionalFormatting>
  <conditionalFormatting sqref="Y120">
    <cfRule type="cellIs" dxfId="1108" priority="1427" operator="equal">
      <formula>"NÃO"</formula>
    </cfRule>
    <cfRule type="cellIs" dxfId="1107" priority="1428" operator="equal">
      <formula>"SIM"</formula>
    </cfRule>
  </conditionalFormatting>
  <conditionalFormatting sqref="Z118">
    <cfRule type="cellIs" dxfId="1106" priority="1426" operator="equal">
      <formula>"OPORTUNIDADE"</formula>
    </cfRule>
  </conditionalFormatting>
  <conditionalFormatting sqref="Z118">
    <cfRule type="cellIs" dxfId="1105" priority="1424" operator="equal">
      <formula>"NÃO"</formula>
    </cfRule>
    <cfRule type="cellIs" dxfId="1104" priority="1425" operator="equal">
      <formula>"SIM"</formula>
    </cfRule>
  </conditionalFormatting>
  <conditionalFormatting sqref="Z118">
    <cfRule type="cellIs" dxfId="1103" priority="1423" operator="equal">
      <formula>"OPORTUNIDADE"</formula>
    </cfRule>
  </conditionalFormatting>
  <conditionalFormatting sqref="Z118">
    <cfRule type="cellIs" dxfId="1102" priority="1421" operator="equal">
      <formula>"NÃO"</formula>
    </cfRule>
    <cfRule type="cellIs" dxfId="1101" priority="1422" operator="equal">
      <formula>"SIM"</formula>
    </cfRule>
  </conditionalFormatting>
  <conditionalFormatting sqref="Y132:Y133">
    <cfRule type="cellIs" dxfId="1100" priority="1417" operator="equal">
      <formula>"OPORTUNIDADE"</formula>
    </cfRule>
  </conditionalFormatting>
  <conditionalFormatting sqref="Y132:Y133">
    <cfRule type="cellIs" dxfId="1099" priority="1415" operator="equal">
      <formula>"NÃO"</formula>
    </cfRule>
    <cfRule type="cellIs" dxfId="1098" priority="1416" operator="equal">
      <formula>"SIM"</formula>
    </cfRule>
  </conditionalFormatting>
  <conditionalFormatting sqref="Y132:Y134">
    <cfRule type="cellIs" dxfId="1097" priority="1414" operator="equal">
      <formula>"OPORTUNIDADE"</formula>
    </cfRule>
  </conditionalFormatting>
  <conditionalFormatting sqref="Y132:Y134">
    <cfRule type="cellIs" dxfId="1096" priority="1412" operator="equal">
      <formula>"NÃO"</formula>
    </cfRule>
    <cfRule type="cellIs" dxfId="1095" priority="1413" operator="equal">
      <formula>"SIM"</formula>
    </cfRule>
  </conditionalFormatting>
  <conditionalFormatting sqref="Y132:Y134">
    <cfRule type="cellIs" dxfId="1094" priority="1411" operator="equal">
      <formula>"OPORTUNIDADE"</formula>
    </cfRule>
  </conditionalFormatting>
  <conditionalFormatting sqref="Y132:Y134">
    <cfRule type="cellIs" dxfId="1093" priority="1409" operator="equal">
      <formula>"NÃO"</formula>
    </cfRule>
    <cfRule type="cellIs" dxfId="1092" priority="1410" operator="equal">
      <formula>"SIM"</formula>
    </cfRule>
  </conditionalFormatting>
  <conditionalFormatting sqref="Y132:Z132">
    <cfRule type="cellIs" dxfId="1091" priority="1408" operator="equal">
      <formula>"OPORTUNIDADE"</formula>
    </cfRule>
  </conditionalFormatting>
  <conditionalFormatting sqref="Y132:Z132">
    <cfRule type="cellIs" dxfId="1090" priority="1406" operator="equal">
      <formula>"NÃO"</formula>
    </cfRule>
    <cfRule type="cellIs" dxfId="1089" priority="1407" operator="equal">
      <formula>"SIM"</formula>
    </cfRule>
  </conditionalFormatting>
  <conditionalFormatting sqref="Y132:Z132">
    <cfRule type="cellIs" dxfId="1088" priority="1405" operator="equal">
      <formula>"OPORTUNIDADE"</formula>
    </cfRule>
  </conditionalFormatting>
  <conditionalFormatting sqref="Y132:Z132">
    <cfRule type="cellIs" dxfId="1087" priority="1403" operator="equal">
      <formula>"NÃO"</formula>
    </cfRule>
    <cfRule type="cellIs" dxfId="1086" priority="1404" operator="equal">
      <formula>"SIM"</formula>
    </cfRule>
  </conditionalFormatting>
  <conditionalFormatting sqref="Y132:Z132">
    <cfRule type="cellIs" dxfId="1085" priority="1402" operator="equal">
      <formula>"OPORTUNIDADE"</formula>
    </cfRule>
  </conditionalFormatting>
  <conditionalFormatting sqref="Y132:Z132">
    <cfRule type="cellIs" dxfId="1084" priority="1400" operator="equal">
      <formula>"NÃO"</formula>
    </cfRule>
    <cfRule type="cellIs" dxfId="1083" priority="1401" operator="equal">
      <formula>"SIM"</formula>
    </cfRule>
  </conditionalFormatting>
  <conditionalFormatting sqref="Y132:Z132">
    <cfRule type="cellIs" dxfId="1082" priority="1399" operator="equal">
      <formula>"OPORTUNIDADE"</formula>
    </cfRule>
  </conditionalFormatting>
  <conditionalFormatting sqref="Y132:Z132">
    <cfRule type="cellIs" dxfId="1081" priority="1397" operator="equal">
      <formula>"NÃO"</formula>
    </cfRule>
    <cfRule type="cellIs" dxfId="1080" priority="1398" operator="equal">
      <formula>"SIM"</formula>
    </cfRule>
  </conditionalFormatting>
  <conditionalFormatting sqref="Y132:Z132">
    <cfRule type="cellIs" dxfId="1079" priority="1396" operator="equal">
      <formula>"OPORTUNIDADE"</formula>
    </cfRule>
  </conditionalFormatting>
  <conditionalFormatting sqref="Y132:Z132">
    <cfRule type="cellIs" dxfId="1078" priority="1394" operator="equal">
      <formula>"NÃO"</formula>
    </cfRule>
    <cfRule type="cellIs" dxfId="1077" priority="1395" operator="equal">
      <formula>"SIM"</formula>
    </cfRule>
  </conditionalFormatting>
  <conditionalFormatting sqref="Y132:Z132">
    <cfRule type="cellIs" dxfId="1076" priority="1393" operator="equal">
      <formula>"OPORTUNIDADE"</formula>
    </cfRule>
  </conditionalFormatting>
  <conditionalFormatting sqref="Y132:Z132">
    <cfRule type="cellIs" dxfId="1075" priority="1391" operator="equal">
      <formula>"NÃO"</formula>
    </cfRule>
    <cfRule type="cellIs" dxfId="1074" priority="1392" operator="equal">
      <formula>"SIM"</formula>
    </cfRule>
  </conditionalFormatting>
  <conditionalFormatting sqref="Y132:Z132">
    <cfRule type="cellIs" dxfId="1073" priority="1390" operator="equal">
      <formula>"OPORTUNIDADE"</formula>
    </cfRule>
  </conditionalFormatting>
  <conditionalFormatting sqref="Y132:Z132">
    <cfRule type="cellIs" dxfId="1072" priority="1388" operator="equal">
      <formula>"NÃO"</formula>
    </cfRule>
    <cfRule type="cellIs" dxfId="1071" priority="1389" operator="equal">
      <formula>"SIM"</formula>
    </cfRule>
  </conditionalFormatting>
  <conditionalFormatting sqref="Y132:Z132">
    <cfRule type="cellIs" dxfId="1070" priority="1387" operator="equal">
      <formula>"OPORTUNIDADE"</formula>
    </cfRule>
  </conditionalFormatting>
  <conditionalFormatting sqref="Y132:Z132">
    <cfRule type="cellIs" dxfId="1069" priority="1385" operator="equal">
      <formula>"NÃO"</formula>
    </cfRule>
    <cfRule type="cellIs" dxfId="1068" priority="1386" operator="equal">
      <formula>"SIM"</formula>
    </cfRule>
  </conditionalFormatting>
  <conditionalFormatting sqref="Y132:Z132">
    <cfRule type="cellIs" dxfId="1067" priority="1384" operator="equal">
      <formula>"OPORTUNIDADE"</formula>
    </cfRule>
  </conditionalFormatting>
  <conditionalFormatting sqref="Y132:Z132">
    <cfRule type="cellIs" dxfId="1066" priority="1382" operator="equal">
      <formula>"NÃO"</formula>
    </cfRule>
    <cfRule type="cellIs" dxfId="1065" priority="1383" operator="equal">
      <formula>"SIM"</formula>
    </cfRule>
  </conditionalFormatting>
  <conditionalFormatting sqref="Y132:Y135">
    <cfRule type="cellIs" dxfId="1064" priority="1381" operator="equal">
      <formula>"OPORTUNIDADE"</formula>
    </cfRule>
  </conditionalFormatting>
  <conditionalFormatting sqref="Y132:Y135">
    <cfRule type="cellIs" dxfId="1063" priority="1379" operator="equal">
      <formula>"NÃO"</formula>
    </cfRule>
    <cfRule type="cellIs" dxfId="1062" priority="1380" operator="equal">
      <formula>"SIM"</formula>
    </cfRule>
  </conditionalFormatting>
  <conditionalFormatting sqref="Y135:Z135">
    <cfRule type="cellIs" dxfId="1061" priority="1375" operator="equal">
      <formula>"OPORTUNIDADE"</formula>
    </cfRule>
  </conditionalFormatting>
  <conditionalFormatting sqref="Y135:Z135">
    <cfRule type="cellIs" dxfId="1060" priority="1373" operator="equal">
      <formula>"NÃO"</formula>
    </cfRule>
    <cfRule type="cellIs" dxfId="1059" priority="1374" operator="equal">
      <formula>"SIM"</formula>
    </cfRule>
  </conditionalFormatting>
  <conditionalFormatting sqref="Y135:Z135">
    <cfRule type="cellIs" dxfId="1058" priority="1372" operator="equal">
      <formula>"OPORTUNIDADE"</formula>
    </cfRule>
  </conditionalFormatting>
  <conditionalFormatting sqref="Y135:Z135">
    <cfRule type="cellIs" dxfId="1057" priority="1370" operator="equal">
      <formula>"NÃO"</formula>
    </cfRule>
    <cfRule type="cellIs" dxfId="1056" priority="1371" operator="equal">
      <formula>"SIM"</formula>
    </cfRule>
  </conditionalFormatting>
  <conditionalFormatting sqref="Y134:Y135">
    <cfRule type="cellIs" dxfId="1055" priority="1369" operator="equal">
      <formula>"OPORTUNIDADE"</formula>
    </cfRule>
  </conditionalFormatting>
  <conditionalFormatting sqref="Y134:Y135">
    <cfRule type="cellIs" dxfId="1054" priority="1367" operator="equal">
      <formula>"NÃO"</formula>
    </cfRule>
    <cfRule type="cellIs" dxfId="1053" priority="1368" operator="equal">
      <formula>"SIM"</formula>
    </cfRule>
  </conditionalFormatting>
  <conditionalFormatting sqref="Y135:Z135">
    <cfRule type="cellIs" dxfId="1052" priority="1366" operator="equal">
      <formula>"OPORTUNIDADE"</formula>
    </cfRule>
  </conditionalFormatting>
  <conditionalFormatting sqref="Y135:Z135">
    <cfRule type="cellIs" dxfId="1051" priority="1364" operator="equal">
      <formula>"NÃO"</formula>
    </cfRule>
    <cfRule type="cellIs" dxfId="1050" priority="1365" operator="equal">
      <formula>"SIM"</formula>
    </cfRule>
  </conditionalFormatting>
  <conditionalFormatting sqref="Z132 Z134">
    <cfRule type="cellIs" dxfId="1049" priority="1357" operator="equal">
      <formula>"OPORTUNIDADE"</formula>
    </cfRule>
  </conditionalFormatting>
  <conditionalFormatting sqref="Z132 Z134">
    <cfRule type="cellIs" dxfId="1048" priority="1355" operator="equal">
      <formula>"NÃO"</formula>
    </cfRule>
    <cfRule type="cellIs" dxfId="1047" priority="1356" operator="equal">
      <formula>"SIM"</formula>
    </cfRule>
  </conditionalFormatting>
  <conditionalFormatting sqref="Z132 Z134">
    <cfRule type="cellIs" dxfId="1046" priority="1354" operator="equal">
      <formula>"OPORTUNIDADE"</formula>
    </cfRule>
  </conditionalFormatting>
  <conditionalFormatting sqref="Z132 Z134">
    <cfRule type="cellIs" dxfId="1045" priority="1352" operator="equal">
      <formula>"NÃO"</formula>
    </cfRule>
    <cfRule type="cellIs" dxfId="1044" priority="1353" operator="equal">
      <formula>"SIM"</formula>
    </cfRule>
  </conditionalFormatting>
  <conditionalFormatting sqref="Y132:Y134">
    <cfRule type="cellIs" dxfId="1043" priority="1351" operator="equal">
      <formula>"OPORTUNIDADE"</formula>
    </cfRule>
  </conditionalFormatting>
  <conditionalFormatting sqref="Y132:Y134">
    <cfRule type="cellIs" dxfId="1042" priority="1349" operator="equal">
      <formula>"NÃO"</formula>
    </cfRule>
    <cfRule type="cellIs" dxfId="1041" priority="1350" operator="equal">
      <formula>"SIM"</formula>
    </cfRule>
  </conditionalFormatting>
  <conditionalFormatting sqref="Y124:Y127">
    <cfRule type="cellIs" dxfId="1040" priority="1258" operator="equal">
      <formula>"OPORTUNIDADE"</formula>
    </cfRule>
  </conditionalFormatting>
  <conditionalFormatting sqref="Y124:Y127">
    <cfRule type="cellIs" dxfId="1039" priority="1256" operator="equal">
      <formula>"NÃO"</formula>
    </cfRule>
    <cfRule type="cellIs" dxfId="1038" priority="1257" operator="equal">
      <formula>"SIM"</formula>
    </cfRule>
  </conditionalFormatting>
  <conditionalFormatting sqref="Y124:Y127">
    <cfRule type="cellIs" dxfId="1037" priority="1255" operator="equal">
      <formula>"OPORTUNIDADE"</formula>
    </cfRule>
  </conditionalFormatting>
  <conditionalFormatting sqref="Y124:Y127">
    <cfRule type="cellIs" dxfId="1036" priority="1253" operator="equal">
      <formula>"NÃO"</formula>
    </cfRule>
    <cfRule type="cellIs" dxfId="1035" priority="1254" operator="equal">
      <formula>"SIM"</formula>
    </cfRule>
  </conditionalFormatting>
  <conditionalFormatting sqref="Z127">
    <cfRule type="cellIs" dxfId="1034" priority="1252" operator="equal">
      <formula>"OPORTUNIDADE"</formula>
    </cfRule>
  </conditionalFormatting>
  <conditionalFormatting sqref="Z127">
    <cfRule type="cellIs" dxfId="1033" priority="1250" operator="equal">
      <formula>"NÃO"</formula>
    </cfRule>
    <cfRule type="cellIs" dxfId="1032" priority="1251" operator="equal">
      <formula>"SIM"</formula>
    </cfRule>
  </conditionalFormatting>
  <conditionalFormatting sqref="Z127">
    <cfRule type="cellIs" dxfId="1031" priority="1249" operator="equal">
      <formula>"OPORTUNIDADE"</formula>
    </cfRule>
  </conditionalFormatting>
  <conditionalFormatting sqref="Z127">
    <cfRule type="cellIs" dxfId="1030" priority="1247" operator="equal">
      <formula>"NÃO"</formula>
    </cfRule>
    <cfRule type="cellIs" dxfId="1029" priority="1248" operator="equal">
      <formula>"SIM"</formula>
    </cfRule>
  </conditionalFormatting>
  <conditionalFormatting sqref="Y127">
    <cfRule type="cellIs" dxfId="1028" priority="1246" operator="equal">
      <formula>"OPORTUNIDADE"</formula>
    </cfRule>
  </conditionalFormatting>
  <conditionalFormatting sqref="Y127">
    <cfRule type="cellIs" dxfId="1027" priority="1244" operator="equal">
      <formula>"NÃO"</formula>
    </cfRule>
    <cfRule type="cellIs" dxfId="1026" priority="1245" operator="equal">
      <formula>"SIM"</formula>
    </cfRule>
  </conditionalFormatting>
  <conditionalFormatting sqref="Y139:Y141">
    <cfRule type="cellIs" dxfId="1025" priority="1243" operator="equal">
      <formula>"OPORTUNIDADE"</formula>
    </cfRule>
  </conditionalFormatting>
  <conditionalFormatting sqref="Y139:Y141">
    <cfRule type="cellIs" dxfId="1024" priority="1241" operator="equal">
      <formula>"NÃO"</formula>
    </cfRule>
    <cfRule type="cellIs" dxfId="1023" priority="1242" operator="equal">
      <formula>"SIM"</formula>
    </cfRule>
  </conditionalFormatting>
  <conditionalFormatting sqref="Y139:Y141">
    <cfRule type="cellIs" dxfId="1022" priority="1240" operator="equal">
      <formula>"OPORTUNIDADE"</formula>
    </cfRule>
  </conditionalFormatting>
  <conditionalFormatting sqref="Y139:Y141">
    <cfRule type="cellIs" dxfId="1021" priority="1238" operator="equal">
      <formula>"NÃO"</formula>
    </cfRule>
    <cfRule type="cellIs" dxfId="1020" priority="1239" operator="equal">
      <formula>"SIM"</formula>
    </cfRule>
  </conditionalFormatting>
  <conditionalFormatting sqref="Z141">
    <cfRule type="cellIs" dxfId="1019" priority="1237" operator="equal">
      <formula>"OPORTUNIDADE"</formula>
    </cfRule>
  </conditionalFormatting>
  <conditionalFormatting sqref="Z141">
    <cfRule type="cellIs" dxfId="1018" priority="1235" operator="equal">
      <formula>"NÃO"</formula>
    </cfRule>
    <cfRule type="cellIs" dxfId="1017" priority="1236" operator="equal">
      <formula>"SIM"</formula>
    </cfRule>
  </conditionalFormatting>
  <conditionalFormatting sqref="Z141">
    <cfRule type="cellIs" dxfId="1016" priority="1234" operator="equal">
      <formula>"OPORTUNIDADE"</formula>
    </cfRule>
  </conditionalFormatting>
  <conditionalFormatting sqref="Z141">
    <cfRule type="cellIs" dxfId="1015" priority="1232" operator="equal">
      <formula>"NÃO"</formula>
    </cfRule>
    <cfRule type="cellIs" dxfId="1014" priority="1233" operator="equal">
      <formula>"SIM"</formula>
    </cfRule>
  </conditionalFormatting>
  <conditionalFormatting sqref="Y141">
    <cfRule type="cellIs" dxfId="1013" priority="1231" operator="equal">
      <formula>"OPORTUNIDADE"</formula>
    </cfRule>
  </conditionalFormatting>
  <conditionalFormatting sqref="Y141">
    <cfRule type="cellIs" dxfId="1012" priority="1229" operator="equal">
      <formula>"NÃO"</formula>
    </cfRule>
    <cfRule type="cellIs" dxfId="1011" priority="1230" operator="equal">
      <formula>"SIM"</formula>
    </cfRule>
  </conditionalFormatting>
  <conditionalFormatting sqref="Y134:Z134">
    <cfRule type="cellIs" dxfId="1010" priority="1201" operator="equal">
      <formula>"OPORTUNIDADE"</formula>
    </cfRule>
  </conditionalFormatting>
  <conditionalFormatting sqref="Y134:Z134">
    <cfRule type="cellIs" dxfId="1009" priority="1199" operator="equal">
      <formula>"NÃO"</formula>
    </cfRule>
    <cfRule type="cellIs" dxfId="1008" priority="1200" operator="equal">
      <formula>"SIM"</formula>
    </cfRule>
  </conditionalFormatting>
  <conditionalFormatting sqref="Y134:Z134">
    <cfRule type="cellIs" dxfId="1007" priority="1198" operator="equal">
      <formula>"OPORTUNIDADE"</formula>
    </cfRule>
  </conditionalFormatting>
  <conditionalFormatting sqref="Y134:Z134">
    <cfRule type="cellIs" dxfId="1006" priority="1196" operator="equal">
      <formula>"NÃO"</formula>
    </cfRule>
    <cfRule type="cellIs" dxfId="1005" priority="1197" operator="equal">
      <formula>"SIM"</formula>
    </cfRule>
  </conditionalFormatting>
  <conditionalFormatting sqref="Y134:Z134">
    <cfRule type="cellIs" dxfId="1004" priority="1195" operator="equal">
      <formula>"OPORTUNIDADE"</formula>
    </cfRule>
  </conditionalFormatting>
  <conditionalFormatting sqref="Y134:Z134">
    <cfRule type="cellIs" dxfId="1003" priority="1193" operator="equal">
      <formula>"NÃO"</formula>
    </cfRule>
    <cfRule type="cellIs" dxfId="1002" priority="1194" operator="equal">
      <formula>"SIM"</formula>
    </cfRule>
  </conditionalFormatting>
  <conditionalFormatting sqref="Y135:Z135">
    <cfRule type="cellIs" dxfId="1001" priority="1165" operator="equal">
      <formula>"OPORTUNIDADE"</formula>
    </cfRule>
  </conditionalFormatting>
  <conditionalFormatting sqref="Y135:Z135">
    <cfRule type="cellIs" dxfId="1000" priority="1163" operator="equal">
      <formula>"NÃO"</formula>
    </cfRule>
    <cfRule type="cellIs" dxfId="999" priority="1164" operator="equal">
      <formula>"SIM"</formula>
    </cfRule>
  </conditionalFormatting>
  <conditionalFormatting sqref="Y135:Z135">
    <cfRule type="cellIs" dxfId="998" priority="1162" operator="equal">
      <formula>"OPORTUNIDADE"</formula>
    </cfRule>
  </conditionalFormatting>
  <conditionalFormatting sqref="Y135:Z135">
    <cfRule type="cellIs" dxfId="997" priority="1160" operator="equal">
      <formula>"NÃO"</formula>
    </cfRule>
    <cfRule type="cellIs" dxfId="996" priority="1161" operator="equal">
      <formula>"SIM"</formula>
    </cfRule>
  </conditionalFormatting>
  <conditionalFormatting sqref="Y135:Z135">
    <cfRule type="cellIs" dxfId="995" priority="1159" operator="equal">
      <formula>"OPORTUNIDADE"</formula>
    </cfRule>
  </conditionalFormatting>
  <conditionalFormatting sqref="Y135:Z135">
    <cfRule type="cellIs" dxfId="994" priority="1157" operator="equal">
      <formula>"NÃO"</formula>
    </cfRule>
    <cfRule type="cellIs" dxfId="993" priority="1158" operator="equal">
      <formula>"SIM"</formula>
    </cfRule>
  </conditionalFormatting>
  <conditionalFormatting sqref="Y135:Z135">
    <cfRule type="cellIs" dxfId="992" priority="1156" operator="equal">
      <formula>"OPORTUNIDADE"</formula>
    </cfRule>
  </conditionalFormatting>
  <conditionalFormatting sqref="Y135:Z135">
    <cfRule type="cellIs" dxfId="991" priority="1154" operator="equal">
      <formula>"NÃO"</formula>
    </cfRule>
    <cfRule type="cellIs" dxfId="990" priority="1155" operator="equal">
      <formula>"SIM"</formula>
    </cfRule>
  </conditionalFormatting>
  <conditionalFormatting sqref="Y135:Z135">
    <cfRule type="cellIs" dxfId="989" priority="1153" operator="equal">
      <formula>"OPORTUNIDADE"</formula>
    </cfRule>
  </conditionalFormatting>
  <conditionalFormatting sqref="Y135:Z135">
    <cfRule type="cellIs" dxfId="988" priority="1151" operator="equal">
      <formula>"NÃO"</formula>
    </cfRule>
    <cfRule type="cellIs" dxfId="987" priority="1152" operator="equal">
      <formula>"SIM"</formula>
    </cfRule>
  </conditionalFormatting>
  <conditionalFormatting sqref="Y135:Z135">
    <cfRule type="cellIs" dxfId="986" priority="1150" operator="equal">
      <formula>"OPORTUNIDADE"</formula>
    </cfRule>
  </conditionalFormatting>
  <conditionalFormatting sqref="Y135:Z135">
    <cfRule type="cellIs" dxfId="985" priority="1148" operator="equal">
      <formula>"NÃO"</formula>
    </cfRule>
    <cfRule type="cellIs" dxfId="984" priority="1149" operator="equal">
      <formula>"SIM"</formula>
    </cfRule>
  </conditionalFormatting>
  <conditionalFormatting sqref="Y135:Z135">
    <cfRule type="cellIs" dxfId="983" priority="1147" operator="equal">
      <formula>"OPORTUNIDADE"</formula>
    </cfRule>
  </conditionalFormatting>
  <conditionalFormatting sqref="Y135:Z135">
    <cfRule type="cellIs" dxfId="982" priority="1145" operator="equal">
      <formula>"NÃO"</formula>
    </cfRule>
    <cfRule type="cellIs" dxfId="981" priority="1146" operator="equal">
      <formula>"SIM"</formula>
    </cfRule>
  </conditionalFormatting>
  <conditionalFormatting sqref="Y135:Z135">
    <cfRule type="cellIs" dxfId="980" priority="1144" operator="equal">
      <formula>"OPORTUNIDADE"</formula>
    </cfRule>
  </conditionalFormatting>
  <conditionalFormatting sqref="Y135:Z135">
    <cfRule type="cellIs" dxfId="979" priority="1142" operator="equal">
      <formula>"NÃO"</formula>
    </cfRule>
    <cfRule type="cellIs" dxfId="978" priority="1143" operator="equal">
      <formula>"SIM"</formula>
    </cfRule>
  </conditionalFormatting>
  <conditionalFormatting sqref="Y135:Z135">
    <cfRule type="cellIs" dxfId="977" priority="1141" operator="equal">
      <formula>"OPORTUNIDADE"</formula>
    </cfRule>
  </conditionalFormatting>
  <conditionalFormatting sqref="Y135:Z135">
    <cfRule type="cellIs" dxfId="976" priority="1139" operator="equal">
      <formula>"NÃO"</formula>
    </cfRule>
    <cfRule type="cellIs" dxfId="975" priority="1140" operator="equal">
      <formula>"SIM"</formula>
    </cfRule>
  </conditionalFormatting>
  <conditionalFormatting sqref="Y136">
    <cfRule type="cellIs" dxfId="974" priority="1138" operator="equal">
      <formula>"OPORTUNIDADE"</formula>
    </cfRule>
  </conditionalFormatting>
  <conditionalFormatting sqref="Y136">
    <cfRule type="cellIs" dxfId="973" priority="1136" operator="equal">
      <formula>"NÃO"</formula>
    </cfRule>
    <cfRule type="cellIs" dxfId="972" priority="1137" operator="equal">
      <formula>"SIM"</formula>
    </cfRule>
  </conditionalFormatting>
  <conditionalFormatting sqref="Y136">
    <cfRule type="cellIs" dxfId="971" priority="1135" operator="equal">
      <formula>"OPORTUNIDADE"</formula>
    </cfRule>
  </conditionalFormatting>
  <conditionalFormatting sqref="Y136">
    <cfRule type="cellIs" dxfId="970" priority="1133" operator="equal">
      <formula>"NÃO"</formula>
    </cfRule>
    <cfRule type="cellIs" dxfId="969" priority="1134" operator="equal">
      <formula>"SIM"</formula>
    </cfRule>
  </conditionalFormatting>
  <conditionalFormatting sqref="Y136:Z136">
    <cfRule type="cellIs" dxfId="968" priority="1132" operator="equal">
      <formula>"OPORTUNIDADE"</formula>
    </cfRule>
  </conditionalFormatting>
  <conditionalFormatting sqref="Y136:Z136">
    <cfRule type="cellIs" dxfId="967" priority="1130" operator="equal">
      <formula>"NÃO"</formula>
    </cfRule>
    <cfRule type="cellIs" dxfId="966" priority="1131" operator="equal">
      <formula>"SIM"</formula>
    </cfRule>
  </conditionalFormatting>
  <conditionalFormatting sqref="Y136:Z136">
    <cfRule type="cellIs" dxfId="965" priority="1129" operator="equal">
      <formula>"OPORTUNIDADE"</formula>
    </cfRule>
  </conditionalFormatting>
  <conditionalFormatting sqref="Y136:Z136">
    <cfRule type="cellIs" dxfId="964" priority="1127" operator="equal">
      <formula>"NÃO"</formula>
    </cfRule>
    <cfRule type="cellIs" dxfId="963" priority="1128" operator="equal">
      <formula>"SIM"</formula>
    </cfRule>
  </conditionalFormatting>
  <conditionalFormatting sqref="Y136:Z136">
    <cfRule type="cellIs" dxfId="962" priority="1126" operator="equal">
      <formula>"OPORTUNIDADE"</formula>
    </cfRule>
  </conditionalFormatting>
  <conditionalFormatting sqref="Y136:Z136">
    <cfRule type="cellIs" dxfId="961" priority="1124" operator="equal">
      <formula>"NÃO"</formula>
    </cfRule>
    <cfRule type="cellIs" dxfId="960" priority="1125" operator="equal">
      <formula>"SIM"</formula>
    </cfRule>
  </conditionalFormatting>
  <conditionalFormatting sqref="Y136">
    <cfRule type="cellIs" dxfId="959" priority="1123" operator="equal">
      <formula>"OPORTUNIDADE"</formula>
    </cfRule>
  </conditionalFormatting>
  <conditionalFormatting sqref="Y136">
    <cfRule type="cellIs" dxfId="958" priority="1121" operator="equal">
      <formula>"NÃO"</formula>
    </cfRule>
    <cfRule type="cellIs" dxfId="957" priority="1122" operator="equal">
      <formula>"SIM"</formula>
    </cfRule>
  </conditionalFormatting>
  <conditionalFormatting sqref="Y136">
    <cfRule type="cellIs" dxfId="956" priority="1120" operator="equal">
      <formula>"OPORTUNIDADE"</formula>
    </cfRule>
  </conditionalFormatting>
  <conditionalFormatting sqref="Y136">
    <cfRule type="cellIs" dxfId="955" priority="1118" operator="equal">
      <formula>"NÃO"</formula>
    </cfRule>
    <cfRule type="cellIs" dxfId="954" priority="1119" operator="equal">
      <formula>"SIM"</formula>
    </cfRule>
  </conditionalFormatting>
  <conditionalFormatting sqref="Y136">
    <cfRule type="cellIs" dxfId="953" priority="1117" operator="equal">
      <formula>"OPORTUNIDADE"</formula>
    </cfRule>
  </conditionalFormatting>
  <conditionalFormatting sqref="Y136">
    <cfRule type="cellIs" dxfId="952" priority="1115" operator="equal">
      <formula>"NÃO"</formula>
    </cfRule>
    <cfRule type="cellIs" dxfId="951" priority="1116" operator="equal">
      <formula>"SIM"</formula>
    </cfRule>
  </conditionalFormatting>
  <conditionalFormatting sqref="Y136">
    <cfRule type="cellIs" dxfId="950" priority="1114" operator="equal">
      <formula>"OPORTUNIDADE"</formula>
    </cfRule>
  </conditionalFormatting>
  <conditionalFormatting sqref="Y136">
    <cfRule type="cellIs" dxfId="949" priority="1112" operator="equal">
      <formula>"NÃO"</formula>
    </cfRule>
    <cfRule type="cellIs" dxfId="948" priority="1113" operator="equal">
      <formula>"SIM"</formula>
    </cfRule>
  </conditionalFormatting>
  <conditionalFormatting sqref="Y136">
    <cfRule type="cellIs" dxfId="947" priority="1111" operator="equal">
      <formula>"OPORTUNIDADE"</formula>
    </cfRule>
  </conditionalFormatting>
  <conditionalFormatting sqref="Y136">
    <cfRule type="cellIs" dxfId="946" priority="1109" operator="equal">
      <formula>"NÃO"</formula>
    </cfRule>
    <cfRule type="cellIs" dxfId="945" priority="1110" operator="equal">
      <formula>"SIM"</formula>
    </cfRule>
  </conditionalFormatting>
  <conditionalFormatting sqref="Y136">
    <cfRule type="cellIs" dxfId="944" priority="1108" operator="equal">
      <formula>"OPORTUNIDADE"</formula>
    </cfRule>
  </conditionalFormatting>
  <conditionalFormatting sqref="Y136">
    <cfRule type="cellIs" dxfId="943" priority="1106" operator="equal">
      <formula>"NÃO"</formula>
    </cfRule>
    <cfRule type="cellIs" dxfId="942" priority="1107" operator="equal">
      <formula>"SIM"</formula>
    </cfRule>
  </conditionalFormatting>
  <conditionalFormatting sqref="Y136">
    <cfRule type="cellIs" dxfId="941" priority="1105" operator="equal">
      <formula>"OPORTUNIDADE"</formula>
    </cfRule>
  </conditionalFormatting>
  <conditionalFormatting sqref="Y136">
    <cfRule type="cellIs" dxfId="940" priority="1103" operator="equal">
      <formula>"NÃO"</formula>
    </cfRule>
    <cfRule type="cellIs" dxfId="939" priority="1104" operator="equal">
      <formula>"SIM"</formula>
    </cfRule>
  </conditionalFormatting>
  <conditionalFormatting sqref="Y136">
    <cfRule type="cellIs" dxfId="938" priority="1102" operator="equal">
      <formula>"OPORTUNIDADE"</formula>
    </cfRule>
  </conditionalFormatting>
  <conditionalFormatting sqref="Y136">
    <cfRule type="cellIs" dxfId="937" priority="1100" operator="equal">
      <formula>"NÃO"</formula>
    </cfRule>
    <cfRule type="cellIs" dxfId="936" priority="1101" operator="equal">
      <formula>"SIM"</formula>
    </cfRule>
  </conditionalFormatting>
  <conditionalFormatting sqref="Y136">
    <cfRule type="cellIs" dxfId="935" priority="1099" operator="equal">
      <formula>"OPORTUNIDADE"</formula>
    </cfRule>
  </conditionalFormatting>
  <conditionalFormatting sqref="Y136">
    <cfRule type="cellIs" dxfId="934" priority="1097" operator="equal">
      <formula>"NÃO"</formula>
    </cfRule>
    <cfRule type="cellIs" dxfId="933" priority="1098" operator="equal">
      <formula>"SIM"</formula>
    </cfRule>
  </conditionalFormatting>
  <conditionalFormatting sqref="Y136">
    <cfRule type="cellIs" dxfId="932" priority="1096" operator="equal">
      <formula>"OPORTUNIDADE"</formula>
    </cfRule>
  </conditionalFormatting>
  <conditionalFormatting sqref="Y136">
    <cfRule type="cellIs" dxfId="931" priority="1094" operator="equal">
      <formula>"NÃO"</formula>
    </cfRule>
    <cfRule type="cellIs" dxfId="930" priority="1095" operator="equal">
      <formula>"SIM"</formula>
    </cfRule>
  </conditionalFormatting>
  <conditionalFormatting sqref="Y136">
    <cfRule type="cellIs" dxfId="929" priority="1093" operator="equal">
      <formula>"OPORTUNIDADE"</formula>
    </cfRule>
  </conditionalFormatting>
  <conditionalFormatting sqref="Y136">
    <cfRule type="cellIs" dxfId="928" priority="1091" operator="equal">
      <formula>"NÃO"</formula>
    </cfRule>
    <cfRule type="cellIs" dxfId="927" priority="1092" operator="equal">
      <formula>"SIM"</formula>
    </cfRule>
  </conditionalFormatting>
  <conditionalFormatting sqref="Y136">
    <cfRule type="cellIs" dxfId="926" priority="1090" operator="equal">
      <formula>"OPORTUNIDADE"</formula>
    </cfRule>
  </conditionalFormatting>
  <conditionalFormatting sqref="Y136">
    <cfRule type="cellIs" dxfId="925" priority="1088" operator="equal">
      <formula>"NÃO"</formula>
    </cfRule>
    <cfRule type="cellIs" dxfId="924" priority="1089" operator="equal">
      <formula>"SIM"</formula>
    </cfRule>
  </conditionalFormatting>
  <conditionalFormatting sqref="Y136">
    <cfRule type="cellIs" dxfId="923" priority="1087" operator="equal">
      <formula>"OPORTUNIDADE"</formula>
    </cfRule>
  </conditionalFormatting>
  <conditionalFormatting sqref="Y136">
    <cfRule type="cellIs" dxfId="922" priority="1085" operator="equal">
      <formula>"NÃO"</formula>
    </cfRule>
    <cfRule type="cellIs" dxfId="921" priority="1086" operator="equal">
      <formula>"SIM"</formula>
    </cfRule>
  </conditionalFormatting>
  <conditionalFormatting sqref="Y136">
    <cfRule type="cellIs" dxfId="920" priority="1084" operator="equal">
      <formula>"OPORTUNIDADE"</formula>
    </cfRule>
  </conditionalFormatting>
  <conditionalFormatting sqref="Y136">
    <cfRule type="cellIs" dxfId="919" priority="1082" operator="equal">
      <formula>"NÃO"</formula>
    </cfRule>
    <cfRule type="cellIs" dxfId="918" priority="1083" operator="equal">
      <formula>"SIM"</formula>
    </cfRule>
  </conditionalFormatting>
  <conditionalFormatting sqref="Y136">
    <cfRule type="cellIs" dxfId="917" priority="1081" operator="equal">
      <formula>"OPORTUNIDADE"</formula>
    </cfRule>
  </conditionalFormatting>
  <conditionalFormatting sqref="Y136">
    <cfRule type="cellIs" dxfId="916" priority="1079" operator="equal">
      <formula>"NÃO"</formula>
    </cfRule>
    <cfRule type="cellIs" dxfId="915" priority="1080" operator="equal">
      <formula>"SIM"</formula>
    </cfRule>
  </conditionalFormatting>
  <conditionalFormatting sqref="Y136">
    <cfRule type="cellIs" dxfId="914" priority="1078" operator="equal">
      <formula>"OPORTUNIDADE"</formula>
    </cfRule>
  </conditionalFormatting>
  <conditionalFormatting sqref="Y136">
    <cfRule type="cellIs" dxfId="913" priority="1076" operator="equal">
      <formula>"NÃO"</formula>
    </cfRule>
    <cfRule type="cellIs" dxfId="912" priority="1077" operator="equal">
      <formula>"SIM"</formula>
    </cfRule>
  </conditionalFormatting>
  <conditionalFormatting sqref="Y136">
    <cfRule type="cellIs" dxfId="911" priority="1075" operator="equal">
      <formula>"OPORTUNIDADE"</formula>
    </cfRule>
  </conditionalFormatting>
  <conditionalFormatting sqref="Y136">
    <cfRule type="cellIs" dxfId="910" priority="1073" operator="equal">
      <formula>"NÃO"</formula>
    </cfRule>
    <cfRule type="cellIs" dxfId="909" priority="1074" operator="equal">
      <formula>"SIM"</formula>
    </cfRule>
  </conditionalFormatting>
  <conditionalFormatting sqref="Y136">
    <cfRule type="cellIs" dxfId="908" priority="1072" operator="equal">
      <formula>"OPORTUNIDADE"</formula>
    </cfRule>
  </conditionalFormatting>
  <conditionalFormatting sqref="Y136">
    <cfRule type="cellIs" dxfId="907" priority="1070" operator="equal">
      <formula>"NÃO"</formula>
    </cfRule>
    <cfRule type="cellIs" dxfId="906" priority="1071" operator="equal">
      <formula>"SIM"</formula>
    </cfRule>
  </conditionalFormatting>
  <conditionalFormatting sqref="BP95">
    <cfRule type="iconSet" priority="1069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068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905" priority="1067" operator="equal">
      <formula>"OPORTUNIDADE"</formula>
    </cfRule>
  </conditionalFormatting>
  <conditionalFormatting sqref="Y107:Y108">
    <cfRule type="cellIs" dxfId="904" priority="1065" operator="equal">
      <formula>"NÃO"</formula>
    </cfRule>
    <cfRule type="cellIs" dxfId="903" priority="1066" operator="equal">
      <formula>"SIM"</formula>
    </cfRule>
  </conditionalFormatting>
  <conditionalFormatting sqref="BK112">
    <cfRule type="iconSet" priority="1064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063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062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061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060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059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058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057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056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055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1054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053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052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051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050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902" priority="1046" operator="equal">
      <formula>"OPORTUNIDADE"</formula>
    </cfRule>
  </conditionalFormatting>
  <conditionalFormatting sqref="Y128">
    <cfRule type="cellIs" dxfId="901" priority="1044" operator="equal">
      <formula>"NÃO"</formula>
    </cfRule>
    <cfRule type="cellIs" dxfId="900" priority="1045" operator="equal">
      <formula>"SIM"</formula>
    </cfRule>
  </conditionalFormatting>
  <conditionalFormatting sqref="Y128">
    <cfRule type="cellIs" dxfId="899" priority="1043" operator="equal">
      <formula>"OPORTUNIDADE"</formula>
    </cfRule>
  </conditionalFormatting>
  <conditionalFormatting sqref="Y128">
    <cfRule type="cellIs" dxfId="898" priority="1041" operator="equal">
      <formula>"NÃO"</formula>
    </cfRule>
    <cfRule type="cellIs" dxfId="897" priority="1042" operator="equal">
      <formula>"SIM"</formula>
    </cfRule>
  </conditionalFormatting>
  <conditionalFormatting sqref="Y128">
    <cfRule type="cellIs" dxfId="896" priority="1040" operator="equal">
      <formula>"OPORTUNIDADE"</formula>
    </cfRule>
  </conditionalFormatting>
  <conditionalFormatting sqref="Y128">
    <cfRule type="cellIs" dxfId="895" priority="1038" operator="equal">
      <formula>"NÃO"</formula>
    </cfRule>
    <cfRule type="cellIs" dxfId="894" priority="1039" operator="equal">
      <formula>"SIM"</formula>
    </cfRule>
  </conditionalFormatting>
  <conditionalFormatting sqref="Y128:Z128">
    <cfRule type="cellIs" dxfId="893" priority="1037" operator="equal">
      <formula>"OPORTUNIDADE"</formula>
    </cfRule>
  </conditionalFormatting>
  <conditionalFormatting sqref="Y128:Z128">
    <cfRule type="cellIs" dxfId="892" priority="1035" operator="equal">
      <formula>"NÃO"</formula>
    </cfRule>
    <cfRule type="cellIs" dxfId="891" priority="1036" operator="equal">
      <formula>"SIM"</formula>
    </cfRule>
  </conditionalFormatting>
  <conditionalFormatting sqref="Y128:Z128">
    <cfRule type="cellIs" dxfId="890" priority="1034" operator="equal">
      <formula>"OPORTUNIDADE"</formula>
    </cfRule>
  </conditionalFormatting>
  <conditionalFormatting sqref="Y128:Z128">
    <cfRule type="cellIs" dxfId="889" priority="1032" operator="equal">
      <formula>"NÃO"</formula>
    </cfRule>
    <cfRule type="cellIs" dxfId="888" priority="1033" operator="equal">
      <formula>"SIM"</formula>
    </cfRule>
  </conditionalFormatting>
  <conditionalFormatting sqref="Y128:Z128">
    <cfRule type="cellIs" dxfId="887" priority="1031" operator="equal">
      <formula>"OPORTUNIDADE"</formula>
    </cfRule>
  </conditionalFormatting>
  <conditionalFormatting sqref="Y128:Z128">
    <cfRule type="cellIs" dxfId="886" priority="1029" operator="equal">
      <formula>"NÃO"</formula>
    </cfRule>
    <cfRule type="cellIs" dxfId="885" priority="1030" operator="equal">
      <formula>"SIM"</formula>
    </cfRule>
  </conditionalFormatting>
  <conditionalFormatting sqref="Y128:Z128">
    <cfRule type="cellIs" dxfId="884" priority="1028" operator="equal">
      <formula>"OPORTUNIDADE"</formula>
    </cfRule>
  </conditionalFormatting>
  <conditionalFormatting sqref="Y128:Z128">
    <cfRule type="cellIs" dxfId="883" priority="1026" operator="equal">
      <formula>"NÃO"</formula>
    </cfRule>
    <cfRule type="cellIs" dxfId="882" priority="1027" operator="equal">
      <formula>"SIM"</formula>
    </cfRule>
  </conditionalFormatting>
  <conditionalFormatting sqref="Y128:Z128">
    <cfRule type="cellIs" dxfId="881" priority="1025" operator="equal">
      <formula>"OPORTUNIDADE"</formula>
    </cfRule>
  </conditionalFormatting>
  <conditionalFormatting sqref="Y128:Z128">
    <cfRule type="cellIs" dxfId="880" priority="1023" operator="equal">
      <formula>"NÃO"</formula>
    </cfRule>
    <cfRule type="cellIs" dxfId="879" priority="1024" operator="equal">
      <formula>"SIM"</formula>
    </cfRule>
  </conditionalFormatting>
  <conditionalFormatting sqref="Y128:Z128">
    <cfRule type="cellIs" dxfId="878" priority="1022" operator="equal">
      <formula>"OPORTUNIDADE"</formula>
    </cfRule>
  </conditionalFormatting>
  <conditionalFormatting sqref="Y128:Z128">
    <cfRule type="cellIs" dxfId="877" priority="1020" operator="equal">
      <formula>"NÃO"</formula>
    </cfRule>
    <cfRule type="cellIs" dxfId="876" priority="1021" operator="equal">
      <formula>"SIM"</formula>
    </cfRule>
  </conditionalFormatting>
  <conditionalFormatting sqref="Y128:Z128">
    <cfRule type="cellIs" dxfId="875" priority="1019" operator="equal">
      <formula>"OPORTUNIDADE"</formula>
    </cfRule>
  </conditionalFormatting>
  <conditionalFormatting sqref="Y128:Z128">
    <cfRule type="cellIs" dxfId="874" priority="1017" operator="equal">
      <formula>"NÃO"</formula>
    </cfRule>
    <cfRule type="cellIs" dxfId="873" priority="1018" operator="equal">
      <formula>"SIM"</formula>
    </cfRule>
  </conditionalFormatting>
  <conditionalFormatting sqref="Y128:Z128">
    <cfRule type="cellIs" dxfId="872" priority="1016" operator="equal">
      <formula>"OPORTUNIDADE"</formula>
    </cfRule>
  </conditionalFormatting>
  <conditionalFormatting sqref="Y128:Z128">
    <cfRule type="cellIs" dxfId="871" priority="1014" operator="equal">
      <formula>"NÃO"</formula>
    </cfRule>
    <cfRule type="cellIs" dxfId="870" priority="1015" operator="equal">
      <formula>"SIM"</formula>
    </cfRule>
  </conditionalFormatting>
  <conditionalFormatting sqref="Y128:Z128">
    <cfRule type="cellIs" dxfId="869" priority="1013" operator="equal">
      <formula>"OPORTUNIDADE"</formula>
    </cfRule>
  </conditionalFormatting>
  <conditionalFormatting sqref="Y128:Z128">
    <cfRule type="cellIs" dxfId="868" priority="1011" operator="equal">
      <formula>"NÃO"</formula>
    </cfRule>
    <cfRule type="cellIs" dxfId="867" priority="1012" operator="equal">
      <formula>"SIM"</formula>
    </cfRule>
  </conditionalFormatting>
  <conditionalFormatting sqref="Y128">
    <cfRule type="cellIs" dxfId="866" priority="1010" operator="equal">
      <formula>"OPORTUNIDADE"</formula>
    </cfRule>
  </conditionalFormatting>
  <conditionalFormatting sqref="Y128">
    <cfRule type="cellIs" dxfId="865" priority="1008" operator="equal">
      <formula>"NÃO"</formula>
    </cfRule>
    <cfRule type="cellIs" dxfId="864" priority="1009" operator="equal">
      <formula>"SIM"</formula>
    </cfRule>
  </conditionalFormatting>
  <conditionalFormatting sqref="Y128">
    <cfRule type="cellIs" dxfId="863" priority="1007" operator="equal">
      <formula>"OPORTUNIDADE"</formula>
    </cfRule>
  </conditionalFormatting>
  <conditionalFormatting sqref="Y128">
    <cfRule type="cellIs" dxfId="862" priority="1005" operator="equal">
      <formula>"NÃO"</formula>
    </cfRule>
    <cfRule type="cellIs" dxfId="861" priority="1006" operator="equal">
      <formula>"SIM"</formula>
    </cfRule>
  </conditionalFormatting>
  <conditionalFormatting sqref="Y128">
    <cfRule type="cellIs" dxfId="860" priority="1004" operator="equal">
      <formula>"OPORTUNIDADE"</formula>
    </cfRule>
  </conditionalFormatting>
  <conditionalFormatting sqref="Y128">
    <cfRule type="cellIs" dxfId="859" priority="1002" operator="equal">
      <formula>"NÃO"</formula>
    </cfRule>
    <cfRule type="cellIs" dxfId="858" priority="1003" operator="equal">
      <formula>"SIM"</formula>
    </cfRule>
  </conditionalFormatting>
  <conditionalFormatting sqref="Y128">
    <cfRule type="cellIs" dxfId="857" priority="1001" operator="equal">
      <formula>"OPORTUNIDADE"</formula>
    </cfRule>
  </conditionalFormatting>
  <conditionalFormatting sqref="Y128">
    <cfRule type="cellIs" dxfId="856" priority="999" operator="equal">
      <formula>"NÃO"</formula>
    </cfRule>
    <cfRule type="cellIs" dxfId="855" priority="1000" operator="equal">
      <formula>"SIM"</formula>
    </cfRule>
  </conditionalFormatting>
  <conditionalFormatting sqref="Y128:Z128">
    <cfRule type="cellIs" dxfId="854" priority="998" operator="equal">
      <formula>"OPORTUNIDADE"</formula>
    </cfRule>
  </conditionalFormatting>
  <conditionalFormatting sqref="Y128:Z128">
    <cfRule type="cellIs" dxfId="853" priority="996" operator="equal">
      <formula>"NÃO"</formula>
    </cfRule>
    <cfRule type="cellIs" dxfId="852" priority="997" operator="equal">
      <formula>"SIM"</formula>
    </cfRule>
  </conditionalFormatting>
  <conditionalFormatting sqref="Y128:Z128">
    <cfRule type="cellIs" dxfId="851" priority="995" operator="equal">
      <formula>"OPORTUNIDADE"</formula>
    </cfRule>
  </conditionalFormatting>
  <conditionalFormatting sqref="Y128:Z128">
    <cfRule type="cellIs" dxfId="850" priority="993" operator="equal">
      <formula>"NÃO"</formula>
    </cfRule>
    <cfRule type="cellIs" dxfId="849" priority="994" operator="equal">
      <formula>"SIM"</formula>
    </cfRule>
  </conditionalFormatting>
  <conditionalFormatting sqref="Y128:Z128">
    <cfRule type="cellIs" dxfId="848" priority="992" operator="equal">
      <formula>"OPORTUNIDADE"</formula>
    </cfRule>
  </conditionalFormatting>
  <conditionalFormatting sqref="Y128:Z128">
    <cfRule type="cellIs" dxfId="847" priority="990" operator="equal">
      <formula>"NÃO"</formula>
    </cfRule>
    <cfRule type="cellIs" dxfId="846" priority="991" operator="equal">
      <formula>"SIM"</formula>
    </cfRule>
  </conditionalFormatting>
  <conditionalFormatting sqref="Y128:Z128">
    <cfRule type="cellIs" dxfId="845" priority="989" operator="equal">
      <formula>"OPORTUNIDADE"</formula>
    </cfRule>
  </conditionalFormatting>
  <conditionalFormatting sqref="Y128:Z128">
    <cfRule type="cellIs" dxfId="844" priority="987" operator="equal">
      <formula>"NÃO"</formula>
    </cfRule>
    <cfRule type="cellIs" dxfId="843" priority="988" operator="equal">
      <formula>"SIM"</formula>
    </cfRule>
  </conditionalFormatting>
  <conditionalFormatting sqref="Y128:Z128">
    <cfRule type="cellIs" dxfId="842" priority="986" operator="equal">
      <formula>"OPORTUNIDADE"</formula>
    </cfRule>
  </conditionalFormatting>
  <conditionalFormatting sqref="Y128:Z128">
    <cfRule type="cellIs" dxfId="841" priority="984" operator="equal">
      <formula>"NÃO"</formula>
    </cfRule>
    <cfRule type="cellIs" dxfId="840" priority="985" operator="equal">
      <formula>"SIM"</formula>
    </cfRule>
  </conditionalFormatting>
  <conditionalFormatting sqref="Y128:Z128">
    <cfRule type="cellIs" dxfId="839" priority="983" operator="equal">
      <formula>"OPORTUNIDADE"</formula>
    </cfRule>
  </conditionalFormatting>
  <conditionalFormatting sqref="Y128:Z128">
    <cfRule type="cellIs" dxfId="838" priority="981" operator="equal">
      <formula>"NÃO"</formula>
    </cfRule>
    <cfRule type="cellIs" dxfId="837" priority="982" operator="equal">
      <formula>"SIM"</formula>
    </cfRule>
  </conditionalFormatting>
  <conditionalFormatting sqref="Y128:Z128">
    <cfRule type="cellIs" dxfId="836" priority="980" operator="equal">
      <formula>"OPORTUNIDADE"</formula>
    </cfRule>
  </conditionalFormatting>
  <conditionalFormatting sqref="Y128:Z128">
    <cfRule type="cellIs" dxfId="835" priority="978" operator="equal">
      <formula>"NÃO"</formula>
    </cfRule>
    <cfRule type="cellIs" dxfId="834" priority="979" operator="equal">
      <formula>"SIM"</formula>
    </cfRule>
  </conditionalFormatting>
  <conditionalFormatting sqref="Y128:Z128">
    <cfRule type="cellIs" dxfId="833" priority="977" operator="equal">
      <formula>"OPORTUNIDADE"</formula>
    </cfRule>
  </conditionalFormatting>
  <conditionalFormatting sqref="Y128:Z128">
    <cfRule type="cellIs" dxfId="832" priority="975" operator="equal">
      <formula>"NÃO"</formula>
    </cfRule>
    <cfRule type="cellIs" dxfId="831" priority="976" operator="equal">
      <formula>"SIM"</formula>
    </cfRule>
  </conditionalFormatting>
  <conditionalFormatting sqref="Y128:Z128">
    <cfRule type="cellIs" dxfId="830" priority="974" operator="equal">
      <formula>"OPORTUNIDADE"</formula>
    </cfRule>
  </conditionalFormatting>
  <conditionalFormatting sqref="Y128:Z128">
    <cfRule type="cellIs" dxfId="829" priority="972" operator="equal">
      <formula>"NÃO"</formula>
    </cfRule>
    <cfRule type="cellIs" dxfId="828" priority="973" operator="equal">
      <formula>"SIM"</formula>
    </cfRule>
  </conditionalFormatting>
  <conditionalFormatting sqref="Y131:Z131">
    <cfRule type="cellIs" dxfId="827" priority="971" operator="equal">
      <formula>"OPORTUNIDADE"</formula>
    </cfRule>
  </conditionalFormatting>
  <conditionalFormatting sqref="Y131:Z131">
    <cfRule type="cellIs" dxfId="826" priority="969" operator="equal">
      <formula>"NÃO"</formula>
    </cfRule>
    <cfRule type="cellIs" dxfId="825" priority="970" operator="equal">
      <formula>"SIM"</formula>
    </cfRule>
  </conditionalFormatting>
  <conditionalFormatting sqref="Y130:Z130">
    <cfRule type="cellIs" dxfId="824" priority="968" operator="equal">
      <formula>"OPORTUNIDADE"</formula>
    </cfRule>
  </conditionalFormatting>
  <conditionalFormatting sqref="Y130:Z130">
    <cfRule type="cellIs" dxfId="823" priority="966" operator="equal">
      <formula>"NÃO"</formula>
    </cfRule>
    <cfRule type="cellIs" dxfId="822" priority="967" operator="equal">
      <formula>"SIM"</formula>
    </cfRule>
  </conditionalFormatting>
  <conditionalFormatting sqref="Y130">
    <cfRule type="cellIs" dxfId="821" priority="965" operator="equal">
      <formula>"OPORTUNIDADE"</formula>
    </cfRule>
  </conditionalFormatting>
  <conditionalFormatting sqref="Y130">
    <cfRule type="cellIs" dxfId="820" priority="963" operator="equal">
      <formula>"NÃO"</formula>
    </cfRule>
    <cfRule type="cellIs" dxfId="819" priority="964" operator="equal">
      <formula>"SIM"</formula>
    </cfRule>
  </conditionalFormatting>
  <conditionalFormatting sqref="Y130">
    <cfRule type="cellIs" dxfId="818" priority="962" operator="equal">
      <formula>"OPORTUNIDADE"</formula>
    </cfRule>
  </conditionalFormatting>
  <conditionalFormatting sqref="Y130">
    <cfRule type="cellIs" dxfId="817" priority="960" operator="equal">
      <formula>"NÃO"</formula>
    </cfRule>
    <cfRule type="cellIs" dxfId="816" priority="961" operator="equal">
      <formula>"SIM"</formula>
    </cfRule>
  </conditionalFormatting>
  <conditionalFormatting sqref="Y130">
    <cfRule type="cellIs" dxfId="815" priority="959" operator="equal">
      <formula>"OPORTUNIDADE"</formula>
    </cfRule>
  </conditionalFormatting>
  <conditionalFormatting sqref="Y130">
    <cfRule type="cellIs" dxfId="814" priority="957" operator="equal">
      <formula>"NÃO"</formula>
    </cfRule>
    <cfRule type="cellIs" dxfId="813" priority="958" operator="equal">
      <formula>"SIM"</formula>
    </cfRule>
  </conditionalFormatting>
  <conditionalFormatting sqref="Y130:Z130">
    <cfRule type="cellIs" dxfId="812" priority="956" operator="equal">
      <formula>"OPORTUNIDADE"</formula>
    </cfRule>
  </conditionalFormatting>
  <conditionalFormatting sqref="Y130:Z130">
    <cfRule type="cellIs" dxfId="811" priority="954" operator="equal">
      <formula>"NÃO"</formula>
    </cfRule>
    <cfRule type="cellIs" dxfId="810" priority="955" operator="equal">
      <formula>"SIM"</formula>
    </cfRule>
  </conditionalFormatting>
  <conditionalFormatting sqref="Y130:Z130">
    <cfRule type="cellIs" dxfId="809" priority="953" operator="equal">
      <formula>"OPORTUNIDADE"</formula>
    </cfRule>
  </conditionalFormatting>
  <conditionalFormatting sqref="Y130:Z130">
    <cfRule type="cellIs" dxfId="808" priority="951" operator="equal">
      <formula>"NÃO"</formula>
    </cfRule>
    <cfRule type="cellIs" dxfId="807" priority="952" operator="equal">
      <formula>"SIM"</formula>
    </cfRule>
  </conditionalFormatting>
  <conditionalFormatting sqref="Y130:Z130">
    <cfRule type="cellIs" dxfId="806" priority="950" operator="equal">
      <formula>"OPORTUNIDADE"</formula>
    </cfRule>
  </conditionalFormatting>
  <conditionalFormatting sqref="Y130:Z130">
    <cfRule type="cellIs" dxfId="805" priority="948" operator="equal">
      <formula>"NÃO"</formula>
    </cfRule>
    <cfRule type="cellIs" dxfId="804" priority="949" operator="equal">
      <formula>"SIM"</formula>
    </cfRule>
  </conditionalFormatting>
  <conditionalFormatting sqref="Y130:Z130">
    <cfRule type="cellIs" dxfId="803" priority="947" operator="equal">
      <formula>"OPORTUNIDADE"</formula>
    </cfRule>
  </conditionalFormatting>
  <conditionalFormatting sqref="Y130:Z130">
    <cfRule type="cellIs" dxfId="802" priority="945" operator="equal">
      <formula>"NÃO"</formula>
    </cfRule>
    <cfRule type="cellIs" dxfId="801" priority="946" operator="equal">
      <formula>"SIM"</formula>
    </cfRule>
  </conditionalFormatting>
  <conditionalFormatting sqref="Y130:Z130">
    <cfRule type="cellIs" dxfId="800" priority="944" operator="equal">
      <formula>"OPORTUNIDADE"</formula>
    </cfRule>
  </conditionalFormatting>
  <conditionalFormatting sqref="Y130:Z130">
    <cfRule type="cellIs" dxfId="799" priority="942" operator="equal">
      <formula>"NÃO"</formula>
    </cfRule>
    <cfRule type="cellIs" dxfId="798" priority="943" operator="equal">
      <formula>"SIM"</formula>
    </cfRule>
  </conditionalFormatting>
  <conditionalFormatting sqref="Y130:Z130">
    <cfRule type="cellIs" dxfId="797" priority="941" operator="equal">
      <formula>"OPORTUNIDADE"</formula>
    </cfRule>
  </conditionalFormatting>
  <conditionalFormatting sqref="Y130:Z130">
    <cfRule type="cellIs" dxfId="796" priority="939" operator="equal">
      <formula>"NÃO"</formula>
    </cfRule>
    <cfRule type="cellIs" dxfId="795" priority="940" operator="equal">
      <formula>"SIM"</formula>
    </cfRule>
  </conditionalFormatting>
  <conditionalFormatting sqref="Y130:Z130">
    <cfRule type="cellIs" dxfId="794" priority="938" operator="equal">
      <formula>"OPORTUNIDADE"</formula>
    </cfRule>
  </conditionalFormatting>
  <conditionalFormatting sqref="Y130:Z130">
    <cfRule type="cellIs" dxfId="793" priority="936" operator="equal">
      <formula>"NÃO"</formula>
    </cfRule>
    <cfRule type="cellIs" dxfId="792" priority="937" operator="equal">
      <formula>"SIM"</formula>
    </cfRule>
  </conditionalFormatting>
  <conditionalFormatting sqref="Y130:Z130">
    <cfRule type="cellIs" dxfId="791" priority="935" operator="equal">
      <formula>"OPORTUNIDADE"</formula>
    </cfRule>
  </conditionalFormatting>
  <conditionalFormatting sqref="Y130:Z130">
    <cfRule type="cellIs" dxfId="790" priority="933" operator="equal">
      <formula>"NÃO"</formula>
    </cfRule>
    <cfRule type="cellIs" dxfId="789" priority="934" operator="equal">
      <formula>"SIM"</formula>
    </cfRule>
  </conditionalFormatting>
  <conditionalFormatting sqref="Y130:Z130">
    <cfRule type="cellIs" dxfId="788" priority="932" operator="equal">
      <formula>"OPORTUNIDADE"</formula>
    </cfRule>
  </conditionalFormatting>
  <conditionalFormatting sqref="Y130:Z130">
    <cfRule type="cellIs" dxfId="787" priority="930" operator="equal">
      <formula>"NÃO"</formula>
    </cfRule>
    <cfRule type="cellIs" dxfId="786" priority="931" operator="equal">
      <formula>"SIM"</formula>
    </cfRule>
  </conditionalFormatting>
  <conditionalFormatting sqref="Y130">
    <cfRule type="cellIs" dxfId="785" priority="929" operator="equal">
      <formula>"OPORTUNIDADE"</formula>
    </cfRule>
  </conditionalFormatting>
  <conditionalFormatting sqref="Y130">
    <cfRule type="cellIs" dxfId="784" priority="927" operator="equal">
      <formula>"NÃO"</formula>
    </cfRule>
    <cfRule type="cellIs" dxfId="783" priority="928" operator="equal">
      <formula>"SIM"</formula>
    </cfRule>
  </conditionalFormatting>
  <conditionalFormatting sqref="Y130">
    <cfRule type="cellIs" dxfId="782" priority="926" operator="equal">
      <formula>"OPORTUNIDADE"</formula>
    </cfRule>
  </conditionalFormatting>
  <conditionalFormatting sqref="Y130">
    <cfRule type="cellIs" dxfId="781" priority="924" operator="equal">
      <formula>"NÃO"</formula>
    </cfRule>
    <cfRule type="cellIs" dxfId="780" priority="925" operator="equal">
      <formula>"SIM"</formula>
    </cfRule>
  </conditionalFormatting>
  <conditionalFormatting sqref="Y130">
    <cfRule type="cellIs" dxfId="779" priority="923" operator="equal">
      <formula>"OPORTUNIDADE"</formula>
    </cfRule>
  </conditionalFormatting>
  <conditionalFormatting sqref="Y130">
    <cfRule type="cellIs" dxfId="778" priority="921" operator="equal">
      <formula>"NÃO"</formula>
    </cfRule>
    <cfRule type="cellIs" dxfId="777" priority="922" operator="equal">
      <formula>"SIM"</formula>
    </cfRule>
  </conditionalFormatting>
  <conditionalFormatting sqref="Y130">
    <cfRule type="cellIs" dxfId="776" priority="920" operator="equal">
      <formula>"OPORTUNIDADE"</formula>
    </cfRule>
  </conditionalFormatting>
  <conditionalFormatting sqref="Y130">
    <cfRule type="cellIs" dxfId="775" priority="918" operator="equal">
      <formula>"NÃO"</formula>
    </cfRule>
    <cfRule type="cellIs" dxfId="774" priority="919" operator="equal">
      <formula>"SIM"</formula>
    </cfRule>
  </conditionalFormatting>
  <conditionalFormatting sqref="Y130:Z130">
    <cfRule type="cellIs" dxfId="773" priority="917" operator="equal">
      <formula>"OPORTUNIDADE"</formula>
    </cfRule>
  </conditionalFormatting>
  <conditionalFormatting sqref="Y130:Z130">
    <cfRule type="cellIs" dxfId="772" priority="915" operator="equal">
      <formula>"NÃO"</formula>
    </cfRule>
    <cfRule type="cellIs" dxfId="771" priority="916" operator="equal">
      <formula>"SIM"</formula>
    </cfRule>
  </conditionalFormatting>
  <conditionalFormatting sqref="Y130:Z130">
    <cfRule type="cellIs" dxfId="770" priority="914" operator="equal">
      <formula>"OPORTUNIDADE"</formula>
    </cfRule>
  </conditionalFormatting>
  <conditionalFormatting sqref="Y130:Z130">
    <cfRule type="cellIs" dxfId="769" priority="912" operator="equal">
      <formula>"NÃO"</formula>
    </cfRule>
    <cfRule type="cellIs" dxfId="768" priority="913" operator="equal">
      <formula>"SIM"</formula>
    </cfRule>
  </conditionalFormatting>
  <conditionalFormatting sqref="Y130:Z130">
    <cfRule type="cellIs" dxfId="767" priority="911" operator="equal">
      <formula>"OPORTUNIDADE"</formula>
    </cfRule>
  </conditionalFormatting>
  <conditionalFormatting sqref="Y130:Z130">
    <cfRule type="cellIs" dxfId="766" priority="909" operator="equal">
      <formula>"NÃO"</formula>
    </cfRule>
    <cfRule type="cellIs" dxfId="765" priority="910" operator="equal">
      <formula>"SIM"</formula>
    </cfRule>
  </conditionalFormatting>
  <conditionalFormatting sqref="Y130:Z130">
    <cfRule type="cellIs" dxfId="764" priority="908" operator="equal">
      <formula>"OPORTUNIDADE"</formula>
    </cfRule>
  </conditionalFormatting>
  <conditionalFormatting sqref="Y130:Z130">
    <cfRule type="cellIs" dxfId="763" priority="906" operator="equal">
      <formula>"NÃO"</formula>
    </cfRule>
    <cfRule type="cellIs" dxfId="762" priority="907" operator="equal">
      <formula>"SIM"</formula>
    </cfRule>
  </conditionalFormatting>
  <conditionalFormatting sqref="Y130:Z130">
    <cfRule type="cellIs" dxfId="761" priority="905" operator="equal">
      <formula>"OPORTUNIDADE"</formula>
    </cfRule>
  </conditionalFormatting>
  <conditionalFormatting sqref="Y130:Z130">
    <cfRule type="cellIs" dxfId="760" priority="903" operator="equal">
      <formula>"NÃO"</formula>
    </cfRule>
    <cfRule type="cellIs" dxfId="759" priority="904" operator="equal">
      <formula>"SIM"</formula>
    </cfRule>
  </conditionalFormatting>
  <conditionalFormatting sqref="Y130:Z130">
    <cfRule type="cellIs" dxfId="758" priority="902" operator="equal">
      <formula>"OPORTUNIDADE"</formula>
    </cfRule>
  </conditionalFormatting>
  <conditionalFormatting sqref="Y130:Z130">
    <cfRule type="cellIs" dxfId="757" priority="900" operator="equal">
      <formula>"NÃO"</formula>
    </cfRule>
    <cfRule type="cellIs" dxfId="756" priority="901" operator="equal">
      <formula>"SIM"</formula>
    </cfRule>
  </conditionalFormatting>
  <conditionalFormatting sqref="Y130:Z130">
    <cfRule type="cellIs" dxfId="755" priority="899" operator="equal">
      <formula>"OPORTUNIDADE"</formula>
    </cfRule>
  </conditionalFormatting>
  <conditionalFormatting sqref="Y130:Z130">
    <cfRule type="cellIs" dxfId="754" priority="897" operator="equal">
      <formula>"NÃO"</formula>
    </cfRule>
    <cfRule type="cellIs" dxfId="753" priority="898" operator="equal">
      <formula>"SIM"</formula>
    </cfRule>
  </conditionalFormatting>
  <conditionalFormatting sqref="Y130:Z130">
    <cfRule type="cellIs" dxfId="752" priority="896" operator="equal">
      <formula>"OPORTUNIDADE"</formula>
    </cfRule>
  </conditionalFormatting>
  <conditionalFormatting sqref="Y130:Z130">
    <cfRule type="cellIs" dxfId="751" priority="894" operator="equal">
      <formula>"NÃO"</formula>
    </cfRule>
    <cfRule type="cellIs" dxfId="750" priority="895" operator="equal">
      <formula>"SIM"</formula>
    </cfRule>
  </conditionalFormatting>
  <conditionalFormatting sqref="Y130:Z130">
    <cfRule type="cellIs" dxfId="749" priority="893" operator="equal">
      <formula>"OPORTUNIDADE"</formula>
    </cfRule>
  </conditionalFormatting>
  <conditionalFormatting sqref="Y130:Z130">
    <cfRule type="cellIs" dxfId="748" priority="891" operator="equal">
      <formula>"NÃO"</formula>
    </cfRule>
    <cfRule type="cellIs" dxfId="747" priority="892" operator="equal">
      <formula>"SIM"</formula>
    </cfRule>
  </conditionalFormatting>
  <conditionalFormatting sqref="BO6:BO600">
    <cfRule type="iconSet" priority="24808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24810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4812">
      <iconSet showValue="0">
        <cfvo type="percent" val="0"/>
        <cfvo type="num" val="1"/>
        <cfvo type="num" val="1" gte="0"/>
      </iconSet>
    </cfRule>
    <cfRule type="iconSet" priority="24813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600">
    <cfRule type="iconSet" priority="24816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600 BK173:BK174">
    <cfRule type="iconSet" priority="24819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85:BP89 BP91:BP93 BP107:BP109 BP100:BP105 BP98 BP112:BP113 BP118:BP119 BP122:BP129 BP132 BP135 BP139 BP141:BP142 BP33:BP64 BP149:BP151 BP144:BP147 BP153 BP155:BP157 BP164:BP171 BP159:BP160 BP177:BP600 BP174">
    <cfRule type="iconSet" priority="24844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746" priority="890" operator="equal">
      <formula>"OPORTUNIDADE"</formula>
    </cfRule>
  </conditionalFormatting>
  <conditionalFormatting sqref="Z133">
    <cfRule type="cellIs" dxfId="745" priority="888" operator="equal">
      <formula>"NÃO"</formula>
    </cfRule>
    <cfRule type="cellIs" dxfId="744" priority="889" operator="equal">
      <formula>"SIM"</formula>
    </cfRule>
  </conditionalFormatting>
  <conditionalFormatting sqref="Z133">
    <cfRule type="cellIs" dxfId="743" priority="887" operator="equal">
      <formula>"OPORTUNIDADE"</formula>
    </cfRule>
  </conditionalFormatting>
  <conditionalFormatting sqref="Z133">
    <cfRule type="cellIs" dxfId="742" priority="885" operator="equal">
      <formula>"NÃO"</formula>
    </cfRule>
    <cfRule type="cellIs" dxfId="741" priority="886" operator="equal">
      <formula>"SIM"</formula>
    </cfRule>
  </conditionalFormatting>
  <conditionalFormatting sqref="Z133">
    <cfRule type="cellIs" dxfId="740" priority="884" operator="equal">
      <formula>"OPORTUNIDADE"</formula>
    </cfRule>
  </conditionalFormatting>
  <conditionalFormatting sqref="Z133">
    <cfRule type="cellIs" dxfId="739" priority="882" operator="equal">
      <formula>"NÃO"</formula>
    </cfRule>
    <cfRule type="cellIs" dxfId="738" priority="883" operator="equal">
      <formula>"SIM"</formula>
    </cfRule>
  </conditionalFormatting>
  <conditionalFormatting sqref="Z133">
    <cfRule type="cellIs" dxfId="737" priority="881" operator="equal">
      <formula>"OPORTUNIDADE"</formula>
    </cfRule>
  </conditionalFormatting>
  <conditionalFormatting sqref="Z133">
    <cfRule type="cellIs" dxfId="736" priority="879" operator="equal">
      <formula>"NÃO"</formula>
    </cfRule>
    <cfRule type="cellIs" dxfId="735" priority="880" operator="equal">
      <formula>"SIM"</formula>
    </cfRule>
  </conditionalFormatting>
  <conditionalFormatting sqref="Z133">
    <cfRule type="cellIs" dxfId="734" priority="878" operator="equal">
      <formula>"OPORTUNIDADE"</formula>
    </cfRule>
  </conditionalFormatting>
  <conditionalFormatting sqref="Z133">
    <cfRule type="cellIs" dxfId="733" priority="876" operator="equal">
      <formula>"NÃO"</formula>
    </cfRule>
    <cfRule type="cellIs" dxfId="732" priority="877" operator="equal">
      <formula>"SIM"</formula>
    </cfRule>
  </conditionalFormatting>
  <conditionalFormatting sqref="Z133">
    <cfRule type="cellIs" dxfId="731" priority="875" operator="equal">
      <formula>"OPORTUNIDADE"</formula>
    </cfRule>
  </conditionalFormatting>
  <conditionalFormatting sqref="Z133">
    <cfRule type="cellIs" dxfId="730" priority="873" operator="equal">
      <formula>"NÃO"</formula>
    </cfRule>
    <cfRule type="cellIs" dxfId="729" priority="874" operator="equal">
      <formula>"SIM"</formula>
    </cfRule>
  </conditionalFormatting>
  <conditionalFormatting sqref="Z133">
    <cfRule type="cellIs" dxfId="728" priority="872" operator="equal">
      <formula>"OPORTUNIDADE"</formula>
    </cfRule>
  </conditionalFormatting>
  <conditionalFormatting sqref="Z133">
    <cfRule type="cellIs" dxfId="727" priority="870" operator="equal">
      <formula>"NÃO"</formula>
    </cfRule>
    <cfRule type="cellIs" dxfId="726" priority="871" operator="equal">
      <formula>"SIM"</formula>
    </cfRule>
  </conditionalFormatting>
  <conditionalFormatting sqref="Z133">
    <cfRule type="cellIs" dxfId="725" priority="869" operator="equal">
      <formula>"OPORTUNIDADE"</formula>
    </cfRule>
  </conditionalFormatting>
  <conditionalFormatting sqref="Z133">
    <cfRule type="cellIs" dxfId="724" priority="867" operator="equal">
      <formula>"NÃO"</formula>
    </cfRule>
    <cfRule type="cellIs" dxfId="723" priority="868" operator="equal">
      <formula>"SIM"</formula>
    </cfRule>
  </conditionalFormatting>
  <conditionalFormatting sqref="Z133">
    <cfRule type="cellIs" dxfId="722" priority="866" operator="equal">
      <formula>"OPORTUNIDADE"</formula>
    </cfRule>
  </conditionalFormatting>
  <conditionalFormatting sqref="Z133">
    <cfRule type="cellIs" dxfId="721" priority="864" operator="equal">
      <formula>"NÃO"</formula>
    </cfRule>
    <cfRule type="cellIs" dxfId="720" priority="865" operator="equal">
      <formula>"SIM"</formula>
    </cfRule>
  </conditionalFormatting>
  <conditionalFormatting sqref="Y132:Y133">
    <cfRule type="cellIs" dxfId="719" priority="863" operator="equal">
      <formula>"OPORTUNIDADE"</formula>
    </cfRule>
  </conditionalFormatting>
  <conditionalFormatting sqref="Y132:Y133">
    <cfRule type="cellIs" dxfId="718" priority="861" operator="equal">
      <formula>"NÃO"</formula>
    </cfRule>
    <cfRule type="cellIs" dxfId="717" priority="862" operator="equal">
      <formula>"SIM"</formula>
    </cfRule>
  </conditionalFormatting>
  <conditionalFormatting sqref="Y132:Y133">
    <cfRule type="cellIs" dxfId="716" priority="860" operator="equal">
      <formula>"OPORTUNIDADE"</formula>
    </cfRule>
  </conditionalFormatting>
  <conditionalFormatting sqref="Y132:Y133">
    <cfRule type="cellIs" dxfId="715" priority="858" operator="equal">
      <formula>"NÃO"</formula>
    </cfRule>
    <cfRule type="cellIs" dxfId="714" priority="859" operator="equal">
      <formula>"SIM"</formula>
    </cfRule>
  </conditionalFormatting>
  <conditionalFormatting sqref="Y132:Y133">
    <cfRule type="cellIs" dxfId="713" priority="857" operator="equal">
      <formula>"OPORTUNIDADE"</formula>
    </cfRule>
  </conditionalFormatting>
  <conditionalFormatting sqref="Y132:Y133">
    <cfRule type="cellIs" dxfId="712" priority="855" operator="equal">
      <formula>"NÃO"</formula>
    </cfRule>
    <cfRule type="cellIs" dxfId="711" priority="856" operator="equal">
      <formula>"SIM"</formula>
    </cfRule>
  </conditionalFormatting>
  <conditionalFormatting sqref="Y132:Y133">
    <cfRule type="cellIs" dxfId="710" priority="854" operator="equal">
      <formula>"OPORTUNIDADE"</formula>
    </cfRule>
  </conditionalFormatting>
  <conditionalFormatting sqref="Y132:Y133">
    <cfRule type="cellIs" dxfId="709" priority="852" operator="equal">
      <formula>"NÃO"</formula>
    </cfRule>
    <cfRule type="cellIs" dxfId="708" priority="853" operator="equal">
      <formula>"SIM"</formula>
    </cfRule>
  </conditionalFormatting>
  <conditionalFormatting sqref="Y132:Y133">
    <cfRule type="cellIs" dxfId="707" priority="851" operator="equal">
      <formula>"OPORTUNIDADE"</formula>
    </cfRule>
  </conditionalFormatting>
  <conditionalFormatting sqref="Y132:Y133">
    <cfRule type="cellIs" dxfId="706" priority="849" operator="equal">
      <formula>"NÃO"</formula>
    </cfRule>
    <cfRule type="cellIs" dxfId="705" priority="850" operator="equal">
      <formula>"SIM"</formula>
    </cfRule>
  </conditionalFormatting>
  <conditionalFormatting sqref="Y132:Y133">
    <cfRule type="cellIs" dxfId="704" priority="848" operator="equal">
      <formula>"OPORTUNIDADE"</formula>
    </cfRule>
  </conditionalFormatting>
  <conditionalFormatting sqref="Y132:Y133">
    <cfRule type="cellIs" dxfId="703" priority="846" operator="equal">
      <formula>"NÃO"</formula>
    </cfRule>
    <cfRule type="cellIs" dxfId="702" priority="847" operator="equal">
      <formula>"SIM"</formula>
    </cfRule>
  </conditionalFormatting>
  <conditionalFormatting sqref="Y132:Y133">
    <cfRule type="cellIs" dxfId="701" priority="845" operator="equal">
      <formula>"OPORTUNIDADE"</formula>
    </cfRule>
  </conditionalFormatting>
  <conditionalFormatting sqref="Y132:Y133">
    <cfRule type="cellIs" dxfId="700" priority="843" operator="equal">
      <formula>"NÃO"</formula>
    </cfRule>
    <cfRule type="cellIs" dxfId="699" priority="844" operator="equal">
      <formula>"SIM"</formula>
    </cfRule>
  </conditionalFormatting>
  <conditionalFormatting sqref="Y132:Y133">
    <cfRule type="cellIs" dxfId="698" priority="842" operator="equal">
      <formula>"OPORTUNIDADE"</formula>
    </cfRule>
  </conditionalFormatting>
  <conditionalFormatting sqref="Y132:Y133">
    <cfRule type="cellIs" dxfId="697" priority="840" operator="equal">
      <formula>"NÃO"</formula>
    </cfRule>
    <cfRule type="cellIs" dxfId="696" priority="841" operator="equal">
      <formula>"SIM"</formula>
    </cfRule>
  </conditionalFormatting>
  <conditionalFormatting sqref="Y132:Y133">
    <cfRule type="cellIs" dxfId="695" priority="839" operator="equal">
      <formula>"OPORTUNIDADE"</formula>
    </cfRule>
  </conditionalFormatting>
  <conditionalFormatting sqref="Y132:Y133">
    <cfRule type="cellIs" dxfId="694" priority="837" operator="equal">
      <formula>"NÃO"</formula>
    </cfRule>
    <cfRule type="cellIs" dxfId="693" priority="838" operator="equal">
      <formula>"SIM"</formula>
    </cfRule>
  </conditionalFormatting>
  <conditionalFormatting sqref="BK121">
    <cfRule type="iconSet" priority="836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835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834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833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832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831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830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829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828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827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826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825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692" priority="824" operator="equal">
      <formula>"OPORTUNIDADE"</formula>
    </cfRule>
  </conditionalFormatting>
  <conditionalFormatting sqref="Z145">
    <cfRule type="cellIs" dxfId="691" priority="822" operator="equal">
      <formula>"NÃO"</formula>
    </cfRule>
    <cfRule type="cellIs" dxfId="690" priority="823" operator="equal">
      <formula>"SIM"</formula>
    </cfRule>
  </conditionalFormatting>
  <conditionalFormatting sqref="Y145:Y153">
    <cfRule type="cellIs" dxfId="689" priority="821" operator="equal">
      <formula>"OPORTUNIDADE"</formula>
    </cfRule>
  </conditionalFormatting>
  <conditionalFormatting sqref="Y145:Y153">
    <cfRule type="cellIs" dxfId="688" priority="819" operator="equal">
      <formula>"NÃO"</formula>
    </cfRule>
    <cfRule type="cellIs" dxfId="687" priority="820" operator="equal">
      <formula>"SIM"</formula>
    </cfRule>
  </conditionalFormatting>
  <conditionalFormatting sqref="Z147">
    <cfRule type="cellIs" dxfId="686" priority="797" operator="equal">
      <formula>"OPORTUNIDADE"</formula>
    </cfRule>
  </conditionalFormatting>
  <conditionalFormatting sqref="Z147">
    <cfRule type="cellIs" dxfId="685" priority="795" operator="equal">
      <formula>"NÃO"</formula>
    </cfRule>
    <cfRule type="cellIs" dxfId="684" priority="796" operator="equal">
      <formula>"SIM"</formula>
    </cfRule>
  </conditionalFormatting>
  <conditionalFormatting sqref="Z147">
    <cfRule type="cellIs" dxfId="683" priority="794" operator="equal">
      <formula>"OPORTUNIDADE"</formula>
    </cfRule>
  </conditionalFormatting>
  <conditionalFormatting sqref="Z147">
    <cfRule type="cellIs" dxfId="682" priority="792" operator="equal">
      <formula>"NÃO"</formula>
    </cfRule>
    <cfRule type="cellIs" dxfId="681" priority="793" operator="equal">
      <formula>"SIM"</formula>
    </cfRule>
  </conditionalFormatting>
  <conditionalFormatting sqref="Z147">
    <cfRule type="cellIs" dxfId="680" priority="791" operator="equal">
      <formula>"OPORTUNIDADE"</formula>
    </cfRule>
  </conditionalFormatting>
  <conditionalFormatting sqref="Z147">
    <cfRule type="cellIs" dxfId="679" priority="789" operator="equal">
      <formula>"NÃO"</formula>
    </cfRule>
    <cfRule type="cellIs" dxfId="678" priority="790" operator="equal">
      <formula>"SIM"</formula>
    </cfRule>
  </conditionalFormatting>
  <conditionalFormatting sqref="Z147">
    <cfRule type="cellIs" dxfId="677" priority="788" operator="equal">
      <formula>"OPORTUNIDADE"</formula>
    </cfRule>
  </conditionalFormatting>
  <conditionalFormatting sqref="Z147">
    <cfRule type="cellIs" dxfId="676" priority="786" operator="equal">
      <formula>"NÃO"</formula>
    </cfRule>
    <cfRule type="cellIs" dxfId="675" priority="787" operator="equal">
      <formula>"SIM"</formula>
    </cfRule>
  </conditionalFormatting>
  <conditionalFormatting sqref="Z147">
    <cfRule type="cellIs" dxfId="674" priority="785" operator="equal">
      <formula>"OPORTUNIDADE"</formula>
    </cfRule>
  </conditionalFormatting>
  <conditionalFormatting sqref="Z147">
    <cfRule type="cellIs" dxfId="673" priority="783" operator="equal">
      <formula>"NÃO"</formula>
    </cfRule>
    <cfRule type="cellIs" dxfId="672" priority="784" operator="equal">
      <formula>"SIM"</formula>
    </cfRule>
  </conditionalFormatting>
  <conditionalFormatting sqref="Z147">
    <cfRule type="cellIs" dxfId="671" priority="782" operator="equal">
      <formula>"OPORTUNIDADE"</formula>
    </cfRule>
  </conditionalFormatting>
  <conditionalFormatting sqref="Z147">
    <cfRule type="cellIs" dxfId="670" priority="780" operator="equal">
      <formula>"NÃO"</formula>
    </cfRule>
    <cfRule type="cellIs" dxfId="669" priority="781" operator="equal">
      <formula>"SIM"</formula>
    </cfRule>
  </conditionalFormatting>
  <conditionalFormatting sqref="Z147">
    <cfRule type="cellIs" dxfId="668" priority="779" operator="equal">
      <formula>"OPORTUNIDADE"</formula>
    </cfRule>
  </conditionalFormatting>
  <conditionalFormatting sqref="Z147">
    <cfRule type="cellIs" dxfId="667" priority="777" operator="equal">
      <formula>"NÃO"</formula>
    </cfRule>
    <cfRule type="cellIs" dxfId="666" priority="778" operator="equal">
      <formula>"SIM"</formula>
    </cfRule>
  </conditionalFormatting>
  <conditionalFormatting sqref="Z147">
    <cfRule type="cellIs" dxfId="665" priority="776" operator="equal">
      <formula>"OPORTUNIDADE"</formula>
    </cfRule>
  </conditionalFormatting>
  <conditionalFormatting sqref="Z147">
    <cfRule type="cellIs" dxfId="664" priority="774" operator="equal">
      <formula>"NÃO"</formula>
    </cfRule>
    <cfRule type="cellIs" dxfId="663" priority="775" operator="equal">
      <formula>"SIM"</formula>
    </cfRule>
  </conditionalFormatting>
  <conditionalFormatting sqref="Z147">
    <cfRule type="cellIs" dxfId="662" priority="773" operator="equal">
      <formula>"OPORTUNIDADE"</formula>
    </cfRule>
  </conditionalFormatting>
  <conditionalFormatting sqref="Z147">
    <cfRule type="cellIs" dxfId="661" priority="771" operator="equal">
      <formula>"NÃO"</formula>
    </cfRule>
    <cfRule type="cellIs" dxfId="660" priority="772" operator="equal">
      <formula>"SIM"</formula>
    </cfRule>
  </conditionalFormatting>
  <conditionalFormatting sqref="Y154">
    <cfRule type="cellIs" dxfId="659" priority="742" operator="equal">
      <formula>"OPORTUNIDADE"</formula>
    </cfRule>
  </conditionalFormatting>
  <conditionalFormatting sqref="Y154">
    <cfRule type="cellIs" dxfId="658" priority="740" operator="equal">
      <formula>"NÃO"</formula>
    </cfRule>
    <cfRule type="cellIs" dxfId="657" priority="741" operator="equal">
      <formula>"SIM"</formula>
    </cfRule>
  </conditionalFormatting>
  <conditionalFormatting sqref="Y154">
    <cfRule type="cellIs" dxfId="656" priority="739" operator="equal">
      <formula>"OPORTUNIDADE"</formula>
    </cfRule>
  </conditionalFormatting>
  <conditionalFormatting sqref="Y154">
    <cfRule type="cellIs" dxfId="655" priority="737" operator="equal">
      <formula>"NÃO"</formula>
    </cfRule>
    <cfRule type="cellIs" dxfId="654" priority="738" operator="equal">
      <formula>"SIM"</formula>
    </cfRule>
  </conditionalFormatting>
  <conditionalFormatting sqref="Z152:Z153">
    <cfRule type="cellIs" dxfId="653" priority="730" operator="equal">
      <formula>"OPORTUNIDADE"</formula>
    </cfRule>
  </conditionalFormatting>
  <conditionalFormatting sqref="Z152:Z153">
    <cfRule type="cellIs" dxfId="652" priority="728" operator="equal">
      <formula>"NÃO"</formula>
    </cfRule>
    <cfRule type="cellIs" dxfId="651" priority="729" operator="equal">
      <formula>"SIM"</formula>
    </cfRule>
  </conditionalFormatting>
  <conditionalFormatting sqref="Z152:Z153">
    <cfRule type="cellIs" dxfId="650" priority="727" operator="equal">
      <formula>"OPORTUNIDADE"</formula>
    </cfRule>
  </conditionalFormatting>
  <conditionalFormatting sqref="Z152:Z153">
    <cfRule type="cellIs" dxfId="649" priority="725" operator="equal">
      <formula>"NÃO"</formula>
    </cfRule>
    <cfRule type="cellIs" dxfId="648" priority="726" operator="equal">
      <formula>"SIM"</formula>
    </cfRule>
  </conditionalFormatting>
  <conditionalFormatting sqref="Y154">
    <cfRule type="cellIs" dxfId="647" priority="721" operator="equal">
      <formula>"OPORTUNIDADE"</formula>
    </cfRule>
  </conditionalFormatting>
  <conditionalFormatting sqref="Y154">
    <cfRule type="cellIs" dxfId="646" priority="719" operator="equal">
      <formula>"NÃO"</formula>
    </cfRule>
    <cfRule type="cellIs" dxfId="645" priority="720" operator="equal">
      <formula>"SIM"</formula>
    </cfRule>
  </conditionalFormatting>
  <conditionalFormatting sqref="BK136">
    <cfRule type="iconSet" priority="718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717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716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715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714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713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644" priority="709" operator="equal">
      <formula>"OPORTUNIDADE"</formula>
    </cfRule>
  </conditionalFormatting>
  <conditionalFormatting sqref="Z146">
    <cfRule type="cellIs" dxfId="643" priority="707" operator="equal">
      <formula>"NÃO"</formula>
    </cfRule>
    <cfRule type="cellIs" dxfId="642" priority="708" operator="equal">
      <formula>"SIM"</formula>
    </cfRule>
  </conditionalFormatting>
  <conditionalFormatting sqref="Z146">
    <cfRule type="cellIs" dxfId="641" priority="706" operator="equal">
      <formula>"OPORTUNIDADE"</formula>
    </cfRule>
  </conditionalFormatting>
  <conditionalFormatting sqref="Z146">
    <cfRule type="cellIs" dxfId="640" priority="704" operator="equal">
      <formula>"NÃO"</formula>
    </cfRule>
    <cfRule type="cellIs" dxfId="639" priority="705" operator="equal">
      <formula>"SIM"</formula>
    </cfRule>
  </conditionalFormatting>
  <conditionalFormatting sqref="Z146">
    <cfRule type="cellIs" dxfId="638" priority="700" operator="equal">
      <formula>"OPORTUNIDADE"</formula>
    </cfRule>
  </conditionalFormatting>
  <conditionalFormatting sqref="Z146">
    <cfRule type="cellIs" dxfId="637" priority="698" operator="equal">
      <formula>"NÃO"</formula>
    </cfRule>
    <cfRule type="cellIs" dxfId="636" priority="699" operator="equal">
      <formula>"SIM"</formula>
    </cfRule>
  </conditionalFormatting>
  <conditionalFormatting sqref="Z146">
    <cfRule type="cellIs" dxfId="635" priority="697" operator="equal">
      <formula>"OPORTUNIDADE"</formula>
    </cfRule>
  </conditionalFormatting>
  <conditionalFormatting sqref="Z146">
    <cfRule type="cellIs" dxfId="634" priority="695" operator="equal">
      <formula>"NÃO"</formula>
    </cfRule>
    <cfRule type="cellIs" dxfId="633" priority="696" operator="equal">
      <formula>"SIM"</formula>
    </cfRule>
  </conditionalFormatting>
  <conditionalFormatting sqref="Z146">
    <cfRule type="cellIs" dxfId="632" priority="694" operator="equal">
      <formula>"OPORTUNIDADE"</formula>
    </cfRule>
  </conditionalFormatting>
  <conditionalFormatting sqref="Z146">
    <cfRule type="cellIs" dxfId="631" priority="692" operator="equal">
      <formula>"NÃO"</formula>
    </cfRule>
    <cfRule type="cellIs" dxfId="630" priority="693" operator="equal">
      <formula>"SIM"</formula>
    </cfRule>
  </conditionalFormatting>
  <conditionalFormatting sqref="Z146">
    <cfRule type="cellIs" dxfId="629" priority="691" operator="equal">
      <formula>"OPORTUNIDADE"</formula>
    </cfRule>
  </conditionalFormatting>
  <conditionalFormatting sqref="Z146">
    <cfRule type="cellIs" dxfId="628" priority="689" operator="equal">
      <formula>"NÃO"</formula>
    </cfRule>
    <cfRule type="cellIs" dxfId="627" priority="690" operator="equal">
      <formula>"SIM"</formula>
    </cfRule>
  </conditionalFormatting>
  <conditionalFormatting sqref="Z146">
    <cfRule type="cellIs" dxfId="626" priority="688" operator="equal">
      <formula>"OPORTUNIDADE"</formula>
    </cfRule>
  </conditionalFormatting>
  <conditionalFormatting sqref="Z146">
    <cfRule type="cellIs" dxfId="625" priority="686" operator="equal">
      <formula>"NÃO"</formula>
    </cfRule>
    <cfRule type="cellIs" dxfId="624" priority="687" operator="equal">
      <formula>"SIM"</formula>
    </cfRule>
  </conditionalFormatting>
  <conditionalFormatting sqref="Z146">
    <cfRule type="cellIs" dxfId="623" priority="685" operator="equal">
      <formula>"OPORTUNIDADE"</formula>
    </cfRule>
  </conditionalFormatting>
  <conditionalFormatting sqref="Z146">
    <cfRule type="cellIs" dxfId="622" priority="683" operator="equal">
      <formula>"NÃO"</formula>
    </cfRule>
    <cfRule type="cellIs" dxfId="621" priority="684" operator="equal">
      <formula>"SIM"</formula>
    </cfRule>
  </conditionalFormatting>
  <conditionalFormatting sqref="Z146">
    <cfRule type="cellIs" dxfId="620" priority="682" operator="equal">
      <formula>"OPORTUNIDADE"</formula>
    </cfRule>
  </conditionalFormatting>
  <conditionalFormatting sqref="Z146">
    <cfRule type="cellIs" dxfId="619" priority="680" operator="equal">
      <formula>"NÃO"</formula>
    </cfRule>
    <cfRule type="cellIs" dxfId="618" priority="681" operator="equal">
      <formula>"SIM"</formula>
    </cfRule>
  </conditionalFormatting>
  <conditionalFormatting sqref="Z146">
    <cfRule type="cellIs" dxfId="617" priority="679" operator="equal">
      <formula>"OPORTUNIDADE"</formula>
    </cfRule>
  </conditionalFormatting>
  <conditionalFormatting sqref="Z146">
    <cfRule type="cellIs" dxfId="616" priority="677" operator="equal">
      <formula>"NÃO"</formula>
    </cfRule>
    <cfRule type="cellIs" dxfId="615" priority="678" operator="equal">
      <formula>"SIM"</formula>
    </cfRule>
  </conditionalFormatting>
  <conditionalFormatting sqref="Z146">
    <cfRule type="cellIs" dxfId="614" priority="676" operator="equal">
      <formula>"OPORTUNIDADE"</formula>
    </cfRule>
  </conditionalFormatting>
  <conditionalFormatting sqref="Z146">
    <cfRule type="cellIs" dxfId="613" priority="674" operator="equal">
      <formula>"NÃO"</formula>
    </cfRule>
    <cfRule type="cellIs" dxfId="612" priority="675" operator="equal">
      <formula>"SIM"</formula>
    </cfRule>
  </conditionalFormatting>
  <conditionalFormatting sqref="Z146">
    <cfRule type="cellIs" dxfId="611" priority="673" operator="equal">
      <formula>"OPORTUNIDADE"</formula>
    </cfRule>
  </conditionalFormatting>
  <conditionalFormatting sqref="Z146">
    <cfRule type="cellIs" dxfId="610" priority="671" operator="equal">
      <formula>"NÃO"</formula>
    </cfRule>
    <cfRule type="cellIs" dxfId="609" priority="672" operator="equal">
      <formula>"SIM"</formula>
    </cfRule>
  </conditionalFormatting>
  <conditionalFormatting sqref="Y144">
    <cfRule type="cellIs" dxfId="608" priority="670" operator="equal">
      <formula>"OPORTUNIDADE"</formula>
    </cfRule>
  </conditionalFormatting>
  <conditionalFormatting sqref="Y144">
    <cfRule type="cellIs" dxfId="607" priority="668" operator="equal">
      <formula>"NÃO"</formula>
    </cfRule>
    <cfRule type="cellIs" dxfId="606" priority="669" operator="equal">
      <formula>"SIM"</formula>
    </cfRule>
  </conditionalFormatting>
  <conditionalFormatting sqref="Y144">
    <cfRule type="cellIs" dxfId="605" priority="667" operator="equal">
      <formula>"OPORTUNIDADE"</formula>
    </cfRule>
  </conditionalFormatting>
  <conditionalFormatting sqref="Y144">
    <cfRule type="cellIs" dxfId="604" priority="665" operator="equal">
      <formula>"NÃO"</formula>
    </cfRule>
    <cfRule type="cellIs" dxfId="603" priority="666" operator="equal">
      <formula>"SIM"</formula>
    </cfRule>
  </conditionalFormatting>
  <conditionalFormatting sqref="Y144">
    <cfRule type="cellIs" dxfId="602" priority="664" operator="equal">
      <formula>"OPORTUNIDADE"</formula>
    </cfRule>
  </conditionalFormatting>
  <conditionalFormatting sqref="Y144">
    <cfRule type="cellIs" dxfId="601" priority="662" operator="equal">
      <formula>"NÃO"</formula>
    </cfRule>
    <cfRule type="cellIs" dxfId="600" priority="663" operator="equal">
      <formula>"SIM"</formula>
    </cfRule>
  </conditionalFormatting>
  <conditionalFormatting sqref="Y144">
    <cfRule type="cellIs" dxfId="599" priority="661" operator="equal">
      <formula>"OPORTUNIDADE"</formula>
    </cfRule>
  </conditionalFormatting>
  <conditionalFormatting sqref="Y144">
    <cfRule type="cellIs" dxfId="598" priority="659" operator="equal">
      <formula>"NÃO"</formula>
    </cfRule>
    <cfRule type="cellIs" dxfId="597" priority="660" operator="equal">
      <formula>"SIM"</formula>
    </cfRule>
  </conditionalFormatting>
  <conditionalFormatting sqref="Y144">
    <cfRule type="cellIs" dxfId="596" priority="658" operator="equal">
      <formula>"OPORTUNIDADE"</formula>
    </cfRule>
  </conditionalFormatting>
  <conditionalFormatting sqref="Y144">
    <cfRule type="cellIs" dxfId="595" priority="656" operator="equal">
      <formula>"NÃO"</formula>
    </cfRule>
    <cfRule type="cellIs" dxfId="594" priority="657" operator="equal">
      <formula>"SIM"</formula>
    </cfRule>
  </conditionalFormatting>
  <conditionalFormatting sqref="Y144:Z144">
    <cfRule type="cellIs" dxfId="593" priority="655" operator="equal">
      <formula>"OPORTUNIDADE"</formula>
    </cfRule>
  </conditionalFormatting>
  <conditionalFormatting sqref="Y144:Z144">
    <cfRule type="cellIs" dxfId="592" priority="653" operator="equal">
      <formula>"NÃO"</formula>
    </cfRule>
    <cfRule type="cellIs" dxfId="591" priority="654" operator="equal">
      <formula>"SIM"</formula>
    </cfRule>
  </conditionalFormatting>
  <conditionalFormatting sqref="Y144:Z144">
    <cfRule type="cellIs" dxfId="590" priority="652" operator="equal">
      <formula>"OPORTUNIDADE"</formula>
    </cfRule>
  </conditionalFormatting>
  <conditionalFormatting sqref="Y144:Z144">
    <cfRule type="cellIs" dxfId="589" priority="650" operator="equal">
      <formula>"NÃO"</formula>
    </cfRule>
    <cfRule type="cellIs" dxfId="588" priority="651" operator="equal">
      <formula>"SIM"</formula>
    </cfRule>
  </conditionalFormatting>
  <conditionalFormatting sqref="Y144:Z144">
    <cfRule type="cellIs" dxfId="587" priority="649" operator="equal">
      <formula>"OPORTUNIDADE"</formula>
    </cfRule>
  </conditionalFormatting>
  <conditionalFormatting sqref="Y144:Z144">
    <cfRule type="cellIs" dxfId="586" priority="647" operator="equal">
      <formula>"NÃO"</formula>
    </cfRule>
    <cfRule type="cellIs" dxfId="585" priority="648" operator="equal">
      <formula>"SIM"</formula>
    </cfRule>
  </conditionalFormatting>
  <conditionalFormatting sqref="Y144:Z144">
    <cfRule type="cellIs" dxfId="584" priority="646" operator="equal">
      <formula>"OPORTUNIDADE"</formula>
    </cfRule>
  </conditionalFormatting>
  <conditionalFormatting sqref="Y144:Z144">
    <cfRule type="cellIs" dxfId="583" priority="644" operator="equal">
      <formula>"NÃO"</formula>
    </cfRule>
    <cfRule type="cellIs" dxfId="582" priority="645" operator="equal">
      <formula>"SIM"</formula>
    </cfRule>
  </conditionalFormatting>
  <conditionalFormatting sqref="Y144:Z144">
    <cfRule type="cellIs" dxfId="581" priority="643" operator="equal">
      <formula>"OPORTUNIDADE"</formula>
    </cfRule>
  </conditionalFormatting>
  <conditionalFormatting sqref="Y144:Z144">
    <cfRule type="cellIs" dxfId="580" priority="641" operator="equal">
      <formula>"NÃO"</formula>
    </cfRule>
    <cfRule type="cellIs" dxfId="579" priority="642" operator="equal">
      <formula>"SIM"</formula>
    </cfRule>
  </conditionalFormatting>
  <conditionalFormatting sqref="Y144:Z144">
    <cfRule type="cellIs" dxfId="578" priority="640" operator="equal">
      <formula>"OPORTUNIDADE"</formula>
    </cfRule>
  </conditionalFormatting>
  <conditionalFormatting sqref="Y144:Z144">
    <cfRule type="cellIs" dxfId="577" priority="638" operator="equal">
      <formula>"NÃO"</formula>
    </cfRule>
    <cfRule type="cellIs" dxfId="576" priority="639" operator="equal">
      <formula>"SIM"</formula>
    </cfRule>
  </conditionalFormatting>
  <conditionalFormatting sqref="Y144:Z144">
    <cfRule type="cellIs" dxfId="575" priority="637" operator="equal">
      <formula>"OPORTUNIDADE"</formula>
    </cfRule>
  </conditionalFormatting>
  <conditionalFormatting sqref="Y144:Z144">
    <cfRule type="cellIs" dxfId="574" priority="635" operator="equal">
      <formula>"NÃO"</formula>
    </cfRule>
    <cfRule type="cellIs" dxfId="573" priority="636" operator="equal">
      <formula>"SIM"</formula>
    </cfRule>
  </conditionalFormatting>
  <conditionalFormatting sqref="Y144:Z144">
    <cfRule type="cellIs" dxfId="572" priority="634" operator="equal">
      <formula>"OPORTUNIDADE"</formula>
    </cfRule>
  </conditionalFormatting>
  <conditionalFormatting sqref="Y144:Z144">
    <cfRule type="cellIs" dxfId="571" priority="632" operator="equal">
      <formula>"NÃO"</formula>
    </cfRule>
    <cfRule type="cellIs" dxfId="570" priority="633" operator="equal">
      <formula>"SIM"</formula>
    </cfRule>
  </conditionalFormatting>
  <conditionalFormatting sqref="Y144:Z144">
    <cfRule type="cellIs" dxfId="569" priority="631" operator="equal">
      <formula>"OPORTUNIDADE"</formula>
    </cfRule>
  </conditionalFormatting>
  <conditionalFormatting sqref="Y144:Z144">
    <cfRule type="cellIs" dxfId="568" priority="629" operator="equal">
      <formula>"NÃO"</formula>
    </cfRule>
    <cfRule type="cellIs" dxfId="567" priority="630" operator="equal">
      <formula>"SIM"</formula>
    </cfRule>
  </conditionalFormatting>
  <conditionalFormatting sqref="Y144">
    <cfRule type="cellIs" dxfId="566" priority="628" operator="equal">
      <formula>"OPORTUNIDADE"</formula>
    </cfRule>
  </conditionalFormatting>
  <conditionalFormatting sqref="Y144">
    <cfRule type="cellIs" dxfId="565" priority="626" operator="equal">
      <formula>"NÃO"</formula>
    </cfRule>
    <cfRule type="cellIs" dxfId="564" priority="627" operator="equal">
      <formula>"SIM"</formula>
    </cfRule>
  </conditionalFormatting>
  <conditionalFormatting sqref="Z144">
    <cfRule type="cellIs" dxfId="563" priority="625" operator="equal">
      <formula>"OPORTUNIDADE"</formula>
    </cfRule>
  </conditionalFormatting>
  <conditionalFormatting sqref="Z144">
    <cfRule type="cellIs" dxfId="562" priority="623" operator="equal">
      <formula>"NÃO"</formula>
    </cfRule>
    <cfRule type="cellIs" dxfId="561" priority="624" operator="equal">
      <formula>"SIM"</formula>
    </cfRule>
  </conditionalFormatting>
  <conditionalFormatting sqref="Z144">
    <cfRule type="cellIs" dxfId="560" priority="622" operator="equal">
      <formula>"OPORTUNIDADE"</formula>
    </cfRule>
  </conditionalFormatting>
  <conditionalFormatting sqref="Z144">
    <cfRule type="cellIs" dxfId="559" priority="620" operator="equal">
      <formula>"NÃO"</formula>
    </cfRule>
    <cfRule type="cellIs" dxfId="558" priority="621" operator="equal">
      <formula>"SIM"</formula>
    </cfRule>
  </conditionalFormatting>
  <conditionalFormatting sqref="Y144">
    <cfRule type="cellIs" dxfId="557" priority="619" operator="equal">
      <formula>"OPORTUNIDADE"</formula>
    </cfRule>
  </conditionalFormatting>
  <conditionalFormatting sqref="Y144">
    <cfRule type="cellIs" dxfId="556" priority="617" operator="equal">
      <formula>"NÃO"</formula>
    </cfRule>
    <cfRule type="cellIs" dxfId="555" priority="618" operator="equal">
      <formula>"SIM"</formula>
    </cfRule>
  </conditionalFormatting>
  <conditionalFormatting sqref="BP137">
    <cfRule type="iconSet" priority="616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554" priority="609" operator="equal">
      <formula>"OPORTUNIDADE"</formula>
    </cfRule>
  </conditionalFormatting>
  <conditionalFormatting sqref="Z148">
    <cfRule type="cellIs" dxfId="553" priority="607" operator="equal">
      <formula>"NÃO"</formula>
    </cfRule>
    <cfRule type="cellIs" dxfId="552" priority="608" operator="equal">
      <formula>"SIM"</formula>
    </cfRule>
  </conditionalFormatting>
  <conditionalFormatting sqref="Z148">
    <cfRule type="cellIs" dxfId="551" priority="606" operator="equal">
      <formula>"OPORTUNIDADE"</formula>
    </cfRule>
  </conditionalFormatting>
  <conditionalFormatting sqref="Z148">
    <cfRule type="cellIs" dxfId="550" priority="604" operator="equal">
      <formula>"NÃO"</formula>
    </cfRule>
    <cfRule type="cellIs" dxfId="549" priority="605" operator="equal">
      <formula>"SIM"</formula>
    </cfRule>
  </conditionalFormatting>
  <conditionalFormatting sqref="Z148">
    <cfRule type="cellIs" dxfId="548" priority="603" operator="equal">
      <formula>"OPORTUNIDADE"</formula>
    </cfRule>
  </conditionalFormatting>
  <conditionalFormatting sqref="Z148">
    <cfRule type="cellIs" dxfId="547" priority="601" operator="equal">
      <formula>"NÃO"</formula>
    </cfRule>
    <cfRule type="cellIs" dxfId="546" priority="602" operator="equal">
      <formula>"SIM"</formula>
    </cfRule>
  </conditionalFormatting>
  <conditionalFormatting sqref="BP136">
    <cfRule type="iconSet" priority="540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545" priority="539" operator="equal">
      <formula>"OPORTUNIDADE"</formula>
    </cfRule>
  </conditionalFormatting>
  <conditionalFormatting sqref="Z151">
    <cfRule type="cellIs" dxfId="544" priority="537" operator="equal">
      <formula>"NÃO"</formula>
    </cfRule>
    <cfRule type="cellIs" dxfId="543" priority="538" operator="equal">
      <formula>"SIM"</formula>
    </cfRule>
  </conditionalFormatting>
  <conditionalFormatting sqref="BK143">
    <cfRule type="iconSet" priority="536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535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534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533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532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531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530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529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528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527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542" priority="523" operator="equal">
      <formula>"OPORTUNIDADE"</formula>
    </cfRule>
  </conditionalFormatting>
  <conditionalFormatting sqref="Z161:Z162">
    <cfRule type="cellIs" dxfId="541" priority="521" operator="equal">
      <formula>"NÃO"</formula>
    </cfRule>
    <cfRule type="cellIs" dxfId="540" priority="522" operator="equal">
      <formula>"SIM"</formula>
    </cfRule>
  </conditionalFormatting>
  <conditionalFormatting sqref="Z161:Z162">
    <cfRule type="cellIs" dxfId="539" priority="520" operator="equal">
      <formula>"OPORTUNIDADE"</formula>
    </cfRule>
  </conditionalFormatting>
  <conditionalFormatting sqref="Z161:Z162">
    <cfRule type="cellIs" dxfId="538" priority="518" operator="equal">
      <formula>"NÃO"</formula>
    </cfRule>
    <cfRule type="cellIs" dxfId="537" priority="519" operator="equal">
      <formula>"SIM"</formula>
    </cfRule>
  </conditionalFormatting>
  <conditionalFormatting sqref="Z161:Z162">
    <cfRule type="cellIs" dxfId="536" priority="517" operator="equal">
      <formula>"OPORTUNIDADE"</formula>
    </cfRule>
  </conditionalFormatting>
  <conditionalFormatting sqref="Z161:Z162">
    <cfRule type="cellIs" dxfId="535" priority="515" operator="equal">
      <formula>"NÃO"</formula>
    </cfRule>
    <cfRule type="cellIs" dxfId="534" priority="516" operator="equal">
      <formula>"SIM"</formula>
    </cfRule>
  </conditionalFormatting>
  <conditionalFormatting sqref="Y160">
    <cfRule type="cellIs" dxfId="533" priority="514" operator="equal">
      <formula>"OPORTUNIDADE"</formula>
    </cfRule>
  </conditionalFormatting>
  <conditionalFormatting sqref="Y160">
    <cfRule type="cellIs" dxfId="532" priority="512" operator="equal">
      <formula>"NÃO"</formula>
    </cfRule>
    <cfRule type="cellIs" dxfId="531" priority="513" operator="equal">
      <formula>"SIM"</formula>
    </cfRule>
  </conditionalFormatting>
  <conditionalFormatting sqref="Z160">
    <cfRule type="cellIs" dxfId="530" priority="511" operator="equal">
      <formula>"OPORTUNIDADE"</formula>
    </cfRule>
  </conditionalFormatting>
  <conditionalFormatting sqref="Z160">
    <cfRule type="cellIs" dxfId="529" priority="509" operator="equal">
      <formula>"NÃO"</formula>
    </cfRule>
    <cfRule type="cellIs" dxfId="528" priority="510" operator="equal">
      <formula>"SIM"</formula>
    </cfRule>
  </conditionalFormatting>
  <conditionalFormatting sqref="Z160">
    <cfRule type="cellIs" dxfId="527" priority="508" operator="equal">
      <formula>"OPORTUNIDADE"</formula>
    </cfRule>
  </conditionalFormatting>
  <conditionalFormatting sqref="Z160">
    <cfRule type="cellIs" dxfId="526" priority="506" operator="equal">
      <formula>"NÃO"</formula>
    </cfRule>
    <cfRule type="cellIs" dxfId="525" priority="507" operator="equal">
      <formula>"SIM"</formula>
    </cfRule>
  </conditionalFormatting>
  <conditionalFormatting sqref="Z160">
    <cfRule type="cellIs" dxfId="524" priority="505" operator="equal">
      <formula>"OPORTUNIDADE"</formula>
    </cfRule>
  </conditionalFormatting>
  <conditionalFormatting sqref="Z160">
    <cfRule type="cellIs" dxfId="523" priority="503" operator="equal">
      <formula>"NÃO"</formula>
    </cfRule>
    <cfRule type="cellIs" dxfId="522" priority="504" operator="equal">
      <formula>"SIM"</formula>
    </cfRule>
  </conditionalFormatting>
  <conditionalFormatting sqref="Z160">
    <cfRule type="cellIs" dxfId="521" priority="502" operator="equal">
      <formula>"OPORTUNIDADE"</formula>
    </cfRule>
  </conditionalFormatting>
  <conditionalFormatting sqref="Z160">
    <cfRule type="cellIs" dxfId="520" priority="500" operator="equal">
      <formula>"NÃO"</formula>
    </cfRule>
    <cfRule type="cellIs" dxfId="519" priority="501" operator="equal">
      <formula>"SIM"</formula>
    </cfRule>
  </conditionalFormatting>
  <conditionalFormatting sqref="Z160">
    <cfRule type="cellIs" dxfId="518" priority="499" operator="equal">
      <formula>"OPORTUNIDADE"</formula>
    </cfRule>
  </conditionalFormatting>
  <conditionalFormatting sqref="Z160">
    <cfRule type="cellIs" dxfId="517" priority="497" operator="equal">
      <formula>"NÃO"</formula>
    </cfRule>
    <cfRule type="cellIs" dxfId="516" priority="498" operator="equal">
      <formula>"SIM"</formula>
    </cfRule>
  </conditionalFormatting>
  <conditionalFormatting sqref="Z160">
    <cfRule type="cellIs" dxfId="515" priority="496" operator="equal">
      <formula>"OPORTUNIDADE"</formula>
    </cfRule>
  </conditionalFormatting>
  <conditionalFormatting sqref="Z160">
    <cfRule type="cellIs" dxfId="514" priority="494" operator="equal">
      <formula>"NÃO"</formula>
    </cfRule>
    <cfRule type="cellIs" dxfId="513" priority="495" operator="equal">
      <formula>"SIM"</formula>
    </cfRule>
  </conditionalFormatting>
  <conditionalFormatting sqref="Z160">
    <cfRule type="cellIs" dxfId="512" priority="493" operator="equal">
      <formula>"OPORTUNIDADE"</formula>
    </cfRule>
  </conditionalFormatting>
  <conditionalFormatting sqref="Z160">
    <cfRule type="cellIs" dxfId="511" priority="491" operator="equal">
      <formula>"NÃO"</formula>
    </cfRule>
    <cfRule type="cellIs" dxfId="510" priority="492" operator="equal">
      <formula>"SIM"</formula>
    </cfRule>
  </conditionalFormatting>
  <conditionalFormatting sqref="Z160">
    <cfRule type="cellIs" dxfId="509" priority="490" operator="equal">
      <formula>"OPORTUNIDADE"</formula>
    </cfRule>
  </conditionalFormatting>
  <conditionalFormatting sqref="Z160">
    <cfRule type="cellIs" dxfId="508" priority="488" operator="equal">
      <formula>"NÃO"</formula>
    </cfRule>
    <cfRule type="cellIs" dxfId="507" priority="489" operator="equal">
      <formula>"SIM"</formula>
    </cfRule>
  </conditionalFormatting>
  <conditionalFormatting sqref="Z160">
    <cfRule type="cellIs" dxfId="506" priority="487" operator="equal">
      <formula>"OPORTUNIDADE"</formula>
    </cfRule>
  </conditionalFormatting>
  <conditionalFormatting sqref="Z160">
    <cfRule type="cellIs" dxfId="505" priority="485" operator="equal">
      <formula>"NÃO"</formula>
    </cfRule>
    <cfRule type="cellIs" dxfId="504" priority="486" operator="equal">
      <formula>"SIM"</formula>
    </cfRule>
  </conditionalFormatting>
  <conditionalFormatting sqref="Z165">
    <cfRule type="cellIs" dxfId="503" priority="481" operator="equal">
      <formula>"OPORTUNIDADE"</formula>
    </cfRule>
  </conditionalFormatting>
  <conditionalFormatting sqref="Z165">
    <cfRule type="cellIs" dxfId="502" priority="479" operator="equal">
      <formula>"NÃO"</formula>
    </cfRule>
    <cfRule type="cellIs" dxfId="501" priority="480" operator="equal">
      <formula>"SIM"</formula>
    </cfRule>
  </conditionalFormatting>
  <conditionalFormatting sqref="Z165">
    <cfRule type="cellIs" dxfId="500" priority="478" operator="equal">
      <formula>"OPORTUNIDADE"</formula>
    </cfRule>
  </conditionalFormatting>
  <conditionalFormatting sqref="Z165">
    <cfRule type="cellIs" dxfId="499" priority="476" operator="equal">
      <formula>"NÃO"</formula>
    </cfRule>
    <cfRule type="cellIs" dxfId="498" priority="477" operator="equal">
      <formula>"SIM"</formula>
    </cfRule>
  </conditionalFormatting>
  <conditionalFormatting sqref="Z165">
    <cfRule type="cellIs" dxfId="497" priority="475" operator="equal">
      <formula>"OPORTUNIDADE"</formula>
    </cfRule>
  </conditionalFormatting>
  <conditionalFormatting sqref="Z165">
    <cfRule type="cellIs" dxfId="496" priority="473" operator="equal">
      <formula>"NÃO"</formula>
    </cfRule>
    <cfRule type="cellIs" dxfId="495" priority="474" operator="equal">
      <formula>"SIM"</formula>
    </cfRule>
  </conditionalFormatting>
  <conditionalFormatting sqref="Z165">
    <cfRule type="cellIs" dxfId="494" priority="472" operator="equal">
      <formula>"OPORTUNIDADE"</formula>
    </cfRule>
  </conditionalFormatting>
  <conditionalFormatting sqref="Z165">
    <cfRule type="cellIs" dxfId="493" priority="470" operator="equal">
      <formula>"NÃO"</formula>
    </cfRule>
    <cfRule type="cellIs" dxfId="492" priority="471" operator="equal">
      <formula>"SIM"</formula>
    </cfRule>
  </conditionalFormatting>
  <conditionalFormatting sqref="Z165">
    <cfRule type="cellIs" dxfId="491" priority="469" operator="equal">
      <formula>"OPORTUNIDADE"</formula>
    </cfRule>
  </conditionalFormatting>
  <conditionalFormatting sqref="Z165">
    <cfRule type="cellIs" dxfId="490" priority="467" operator="equal">
      <formula>"NÃO"</formula>
    </cfRule>
    <cfRule type="cellIs" dxfId="489" priority="468" operator="equal">
      <formula>"SIM"</formula>
    </cfRule>
  </conditionalFormatting>
  <conditionalFormatting sqref="Z165">
    <cfRule type="cellIs" dxfId="488" priority="466" operator="equal">
      <formula>"OPORTUNIDADE"</formula>
    </cfRule>
  </conditionalFormatting>
  <conditionalFormatting sqref="Z165">
    <cfRule type="cellIs" dxfId="487" priority="464" operator="equal">
      <formula>"NÃO"</formula>
    </cfRule>
    <cfRule type="cellIs" dxfId="486" priority="465" operator="equal">
      <formula>"SIM"</formula>
    </cfRule>
  </conditionalFormatting>
  <conditionalFormatting sqref="Z165">
    <cfRule type="cellIs" dxfId="485" priority="463" operator="equal">
      <formula>"OPORTUNIDADE"</formula>
    </cfRule>
  </conditionalFormatting>
  <conditionalFormatting sqref="Z165">
    <cfRule type="cellIs" dxfId="484" priority="461" operator="equal">
      <formula>"NÃO"</formula>
    </cfRule>
    <cfRule type="cellIs" dxfId="483" priority="462" operator="equal">
      <formula>"SIM"</formula>
    </cfRule>
  </conditionalFormatting>
  <conditionalFormatting sqref="Z165">
    <cfRule type="cellIs" dxfId="482" priority="460" operator="equal">
      <formula>"OPORTUNIDADE"</formula>
    </cfRule>
  </conditionalFormatting>
  <conditionalFormatting sqref="Z165">
    <cfRule type="cellIs" dxfId="481" priority="458" operator="equal">
      <formula>"NÃO"</formula>
    </cfRule>
    <cfRule type="cellIs" dxfId="480" priority="459" operator="equal">
      <formula>"SIM"</formula>
    </cfRule>
  </conditionalFormatting>
  <conditionalFormatting sqref="Z165">
    <cfRule type="cellIs" dxfId="479" priority="457" operator="equal">
      <formula>"OPORTUNIDADE"</formula>
    </cfRule>
  </conditionalFormatting>
  <conditionalFormatting sqref="Z165">
    <cfRule type="cellIs" dxfId="478" priority="455" operator="equal">
      <formula>"NÃO"</formula>
    </cfRule>
    <cfRule type="cellIs" dxfId="477" priority="456" operator="equal">
      <formula>"SIM"</formula>
    </cfRule>
  </conditionalFormatting>
  <conditionalFormatting sqref="Z166:Z168">
    <cfRule type="cellIs" dxfId="476" priority="451" operator="equal">
      <formula>"OPORTUNIDADE"</formula>
    </cfRule>
  </conditionalFormatting>
  <conditionalFormatting sqref="Z166:Z168">
    <cfRule type="cellIs" dxfId="475" priority="449" operator="equal">
      <formula>"NÃO"</formula>
    </cfRule>
    <cfRule type="cellIs" dxfId="474" priority="450" operator="equal">
      <formula>"SIM"</formula>
    </cfRule>
  </conditionalFormatting>
  <conditionalFormatting sqref="Z166:Z168">
    <cfRule type="cellIs" dxfId="473" priority="448" operator="equal">
      <formula>"OPORTUNIDADE"</formula>
    </cfRule>
  </conditionalFormatting>
  <conditionalFormatting sqref="Z166:Z168">
    <cfRule type="cellIs" dxfId="472" priority="446" operator="equal">
      <formula>"NÃO"</formula>
    </cfRule>
    <cfRule type="cellIs" dxfId="471" priority="447" operator="equal">
      <formula>"SIM"</formula>
    </cfRule>
  </conditionalFormatting>
  <conditionalFormatting sqref="BP152">
    <cfRule type="iconSet" priority="436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435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434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433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432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431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429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470" priority="428" operator="equal">
      <formula>"OPORTUNIDADE"</formula>
    </cfRule>
  </conditionalFormatting>
  <conditionalFormatting sqref="Z177:Z178">
    <cfRule type="cellIs" dxfId="469" priority="426" operator="equal">
      <formula>"NÃO"</formula>
    </cfRule>
    <cfRule type="cellIs" dxfId="468" priority="427" operator="equal">
      <formula>"SIM"</formula>
    </cfRule>
  </conditionalFormatting>
  <conditionalFormatting sqref="Z177:Z178">
    <cfRule type="cellIs" dxfId="467" priority="425" operator="equal">
      <formula>"OPORTUNIDADE"</formula>
    </cfRule>
  </conditionalFormatting>
  <conditionalFormatting sqref="Z177:Z178">
    <cfRule type="cellIs" dxfId="466" priority="423" operator="equal">
      <formula>"NÃO"</formula>
    </cfRule>
    <cfRule type="cellIs" dxfId="465" priority="424" operator="equal">
      <formula>"SIM"</formula>
    </cfRule>
  </conditionalFormatting>
  <conditionalFormatting sqref="Z177:Z178">
    <cfRule type="cellIs" dxfId="464" priority="422" operator="equal">
      <formula>"OPORTUNIDADE"</formula>
    </cfRule>
  </conditionalFormatting>
  <conditionalFormatting sqref="Z177:Z178">
    <cfRule type="cellIs" dxfId="463" priority="420" operator="equal">
      <formula>"NÃO"</formula>
    </cfRule>
    <cfRule type="cellIs" dxfId="462" priority="421" operator="equal">
      <formula>"SIM"</formula>
    </cfRule>
  </conditionalFormatting>
  <conditionalFormatting sqref="Z179">
    <cfRule type="cellIs" dxfId="461" priority="419" operator="equal">
      <formula>"OPORTUNIDADE"</formula>
    </cfRule>
  </conditionalFormatting>
  <conditionalFormatting sqref="Z179">
    <cfRule type="cellIs" dxfId="460" priority="417" operator="equal">
      <formula>"NÃO"</formula>
    </cfRule>
    <cfRule type="cellIs" dxfId="459" priority="418" operator="equal">
      <formula>"SIM"</formula>
    </cfRule>
  </conditionalFormatting>
  <conditionalFormatting sqref="Z179">
    <cfRule type="cellIs" dxfId="458" priority="416" operator="equal">
      <formula>"OPORTUNIDADE"</formula>
    </cfRule>
  </conditionalFormatting>
  <conditionalFormatting sqref="Z179">
    <cfRule type="cellIs" dxfId="457" priority="414" operator="equal">
      <formula>"NÃO"</formula>
    </cfRule>
    <cfRule type="cellIs" dxfId="456" priority="415" operator="equal">
      <formula>"SIM"</formula>
    </cfRule>
  </conditionalFormatting>
  <conditionalFormatting sqref="Z179">
    <cfRule type="cellIs" dxfId="455" priority="413" operator="equal">
      <formula>"OPORTUNIDADE"</formula>
    </cfRule>
  </conditionalFormatting>
  <conditionalFormatting sqref="Z179">
    <cfRule type="cellIs" dxfId="454" priority="411" operator="equal">
      <formula>"NÃO"</formula>
    </cfRule>
    <cfRule type="cellIs" dxfId="453" priority="412" operator="equal">
      <formula>"SIM"</formula>
    </cfRule>
  </conditionalFormatting>
  <conditionalFormatting sqref="Z179">
    <cfRule type="cellIs" dxfId="452" priority="410" operator="equal">
      <formula>"OPORTUNIDADE"</formula>
    </cfRule>
  </conditionalFormatting>
  <conditionalFormatting sqref="Z179">
    <cfRule type="cellIs" dxfId="451" priority="408" operator="equal">
      <formula>"NÃO"</formula>
    </cfRule>
    <cfRule type="cellIs" dxfId="450" priority="409" operator="equal">
      <formula>"SIM"</formula>
    </cfRule>
  </conditionalFormatting>
  <conditionalFormatting sqref="Z179">
    <cfRule type="cellIs" dxfId="449" priority="407" operator="equal">
      <formula>"OPORTUNIDADE"</formula>
    </cfRule>
  </conditionalFormatting>
  <conditionalFormatting sqref="Z179">
    <cfRule type="cellIs" dxfId="448" priority="405" operator="equal">
      <formula>"NÃO"</formula>
    </cfRule>
    <cfRule type="cellIs" dxfId="447" priority="406" operator="equal">
      <formula>"SIM"</formula>
    </cfRule>
  </conditionalFormatting>
  <conditionalFormatting sqref="Z179">
    <cfRule type="cellIs" dxfId="446" priority="404" operator="equal">
      <formula>"OPORTUNIDADE"</formula>
    </cfRule>
  </conditionalFormatting>
  <conditionalFormatting sqref="Z179">
    <cfRule type="cellIs" dxfId="445" priority="402" operator="equal">
      <formula>"NÃO"</formula>
    </cfRule>
    <cfRule type="cellIs" dxfId="444" priority="403" operator="equal">
      <formula>"SIM"</formula>
    </cfRule>
  </conditionalFormatting>
  <conditionalFormatting sqref="Z179">
    <cfRule type="cellIs" dxfId="443" priority="401" operator="equal">
      <formula>"OPORTUNIDADE"</formula>
    </cfRule>
  </conditionalFormatting>
  <conditionalFormatting sqref="Z179">
    <cfRule type="cellIs" dxfId="442" priority="399" operator="equal">
      <formula>"NÃO"</formula>
    </cfRule>
    <cfRule type="cellIs" dxfId="441" priority="400" operator="equal">
      <formula>"SIM"</formula>
    </cfRule>
  </conditionalFormatting>
  <conditionalFormatting sqref="Z179">
    <cfRule type="cellIs" dxfId="440" priority="398" operator="equal">
      <formula>"OPORTUNIDADE"</formula>
    </cfRule>
  </conditionalFormatting>
  <conditionalFormatting sqref="Z179">
    <cfRule type="cellIs" dxfId="439" priority="396" operator="equal">
      <formula>"NÃO"</formula>
    </cfRule>
    <cfRule type="cellIs" dxfId="438" priority="397" operator="equal">
      <formula>"SIM"</formula>
    </cfRule>
  </conditionalFormatting>
  <conditionalFormatting sqref="Z179">
    <cfRule type="cellIs" dxfId="437" priority="395" operator="equal">
      <formula>"OPORTUNIDADE"</formula>
    </cfRule>
  </conditionalFormatting>
  <conditionalFormatting sqref="Z179">
    <cfRule type="cellIs" dxfId="436" priority="393" operator="equal">
      <formula>"NÃO"</formula>
    </cfRule>
    <cfRule type="cellIs" dxfId="435" priority="394" operator="equal">
      <formula>"SIM"</formula>
    </cfRule>
  </conditionalFormatting>
  <conditionalFormatting sqref="Z180">
    <cfRule type="cellIs" dxfId="434" priority="392" operator="equal">
      <formula>"OPORTUNIDADE"</formula>
    </cfRule>
  </conditionalFormatting>
  <conditionalFormatting sqref="Z180">
    <cfRule type="cellIs" dxfId="433" priority="390" operator="equal">
      <formula>"NÃO"</formula>
    </cfRule>
    <cfRule type="cellIs" dxfId="432" priority="391" operator="equal">
      <formula>"SIM"</formula>
    </cfRule>
  </conditionalFormatting>
  <conditionalFormatting sqref="Z180">
    <cfRule type="cellIs" dxfId="431" priority="389" operator="equal">
      <formula>"OPORTUNIDADE"</formula>
    </cfRule>
  </conditionalFormatting>
  <conditionalFormatting sqref="Z180">
    <cfRule type="cellIs" dxfId="430" priority="387" operator="equal">
      <formula>"NÃO"</formula>
    </cfRule>
    <cfRule type="cellIs" dxfId="429" priority="388" operator="equal">
      <formula>"SIM"</formula>
    </cfRule>
  </conditionalFormatting>
  <conditionalFormatting sqref="Z181">
    <cfRule type="cellIs" dxfId="428" priority="386" operator="equal">
      <formula>"OPORTUNIDADE"</formula>
    </cfRule>
  </conditionalFormatting>
  <conditionalFormatting sqref="Z181">
    <cfRule type="cellIs" dxfId="427" priority="384" operator="equal">
      <formula>"NÃO"</formula>
    </cfRule>
    <cfRule type="cellIs" dxfId="426" priority="385" operator="equal">
      <formula>"SIM"</formula>
    </cfRule>
  </conditionalFormatting>
  <conditionalFormatting sqref="Z181">
    <cfRule type="cellIs" dxfId="425" priority="383" operator="equal">
      <formula>"OPORTUNIDADE"</formula>
    </cfRule>
  </conditionalFormatting>
  <conditionalFormatting sqref="Z181">
    <cfRule type="cellIs" dxfId="424" priority="381" operator="equal">
      <formula>"NÃO"</formula>
    </cfRule>
    <cfRule type="cellIs" dxfId="423" priority="382" operator="equal">
      <formula>"SIM"</formula>
    </cfRule>
  </conditionalFormatting>
  <conditionalFormatting sqref="Y177">
    <cfRule type="cellIs" dxfId="422" priority="380" operator="equal">
      <formula>"OPORTUNIDADE"</formula>
    </cfRule>
  </conditionalFormatting>
  <conditionalFormatting sqref="Y177">
    <cfRule type="cellIs" dxfId="421" priority="378" operator="equal">
      <formula>"NÃO"</formula>
    </cfRule>
    <cfRule type="cellIs" dxfId="420" priority="379" operator="equal">
      <formula>"SIM"</formula>
    </cfRule>
  </conditionalFormatting>
  <conditionalFormatting sqref="Y177">
    <cfRule type="cellIs" dxfId="419" priority="377" operator="equal">
      <formula>"OPORTUNIDADE"</formula>
    </cfRule>
  </conditionalFormatting>
  <conditionalFormatting sqref="Y177">
    <cfRule type="cellIs" dxfId="418" priority="375" operator="equal">
      <formula>"NÃO"</formula>
    </cfRule>
    <cfRule type="cellIs" dxfId="417" priority="376" operator="equal">
      <formula>"SIM"</formula>
    </cfRule>
  </conditionalFormatting>
  <conditionalFormatting sqref="Y177">
    <cfRule type="cellIs" dxfId="416" priority="374" operator="equal">
      <formula>"OPORTUNIDADE"</formula>
    </cfRule>
  </conditionalFormatting>
  <conditionalFormatting sqref="Y177">
    <cfRule type="cellIs" dxfId="415" priority="372" operator="equal">
      <formula>"NÃO"</formula>
    </cfRule>
    <cfRule type="cellIs" dxfId="414" priority="373" operator="equal">
      <formula>"SIM"</formula>
    </cfRule>
  </conditionalFormatting>
  <conditionalFormatting sqref="Y177">
    <cfRule type="cellIs" dxfId="413" priority="371" operator="equal">
      <formula>"OPORTUNIDADE"</formula>
    </cfRule>
  </conditionalFormatting>
  <conditionalFormatting sqref="Y177">
    <cfRule type="cellIs" dxfId="412" priority="369" operator="equal">
      <formula>"NÃO"</formula>
    </cfRule>
    <cfRule type="cellIs" dxfId="411" priority="370" operator="equal">
      <formula>"SIM"</formula>
    </cfRule>
  </conditionalFormatting>
  <conditionalFormatting sqref="Y177">
    <cfRule type="cellIs" dxfId="410" priority="368" operator="equal">
      <formula>"OPORTUNIDADE"</formula>
    </cfRule>
  </conditionalFormatting>
  <conditionalFormatting sqref="Y177">
    <cfRule type="cellIs" dxfId="409" priority="366" operator="equal">
      <formula>"NÃO"</formula>
    </cfRule>
    <cfRule type="cellIs" dxfId="408" priority="367" operator="equal">
      <formula>"SIM"</formula>
    </cfRule>
  </conditionalFormatting>
  <conditionalFormatting sqref="Y177">
    <cfRule type="cellIs" dxfId="407" priority="338" operator="equal">
      <formula>"OPORTUNIDADE"</formula>
    </cfRule>
  </conditionalFormatting>
  <conditionalFormatting sqref="Y177">
    <cfRule type="cellIs" dxfId="406" priority="336" operator="equal">
      <formula>"NÃO"</formula>
    </cfRule>
    <cfRule type="cellIs" dxfId="405" priority="337" operator="equal">
      <formula>"SIM"</formula>
    </cfRule>
  </conditionalFormatting>
  <conditionalFormatting sqref="Z177">
    <cfRule type="cellIs" dxfId="404" priority="335" operator="equal">
      <formula>"OPORTUNIDADE"</formula>
    </cfRule>
  </conditionalFormatting>
  <conditionalFormatting sqref="Z177">
    <cfRule type="cellIs" dxfId="403" priority="333" operator="equal">
      <formula>"NÃO"</formula>
    </cfRule>
    <cfRule type="cellIs" dxfId="402" priority="334" operator="equal">
      <formula>"SIM"</formula>
    </cfRule>
  </conditionalFormatting>
  <conditionalFormatting sqref="Z177">
    <cfRule type="cellIs" dxfId="401" priority="332" operator="equal">
      <formula>"OPORTUNIDADE"</formula>
    </cfRule>
  </conditionalFormatting>
  <conditionalFormatting sqref="Z177">
    <cfRule type="cellIs" dxfId="400" priority="330" operator="equal">
      <formula>"NÃO"</formula>
    </cfRule>
    <cfRule type="cellIs" dxfId="399" priority="331" operator="equal">
      <formula>"SIM"</formula>
    </cfRule>
  </conditionalFormatting>
  <conditionalFormatting sqref="Y177">
    <cfRule type="cellIs" dxfId="398" priority="329" operator="equal">
      <formula>"OPORTUNIDADE"</formula>
    </cfRule>
  </conditionalFormatting>
  <conditionalFormatting sqref="Y177">
    <cfRule type="cellIs" dxfId="397" priority="327" operator="equal">
      <formula>"NÃO"</formula>
    </cfRule>
    <cfRule type="cellIs" dxfId="396" priority="328" operator="equal">
      <formula>"SIM"</formula>
    </cfRule>
  </conditionalFormatting>
  <conditionalFormatting sqref="Y177:Z177">
    <cfRule type="cellIs" dxfId="395" priority="326" operator="equal">
      <formula>"OPORTUNIDADE"</formula>
    </cfRule>
  </conditionalFormatting>
  <conditionalFormatting sqref="Y177:Z177">
    <cfRule type="cellIs" dxfId="394" priority="324" operator="equal">
      <formula>"NÃO"</formula>
    </cfRule>
    <cfRule type="cellIs" dxfId="393" priority="325" operator="equal">
      <formula>"SIM"</formula>
    </cfRule>
  </conditionalFormatting>
  <conditionalFormatting sqref="Y177:Z177">
    <cfRule type="cellIs" dxfId="392" priority="323" operator="equal">
      <formula>"OPORTUNIDADE"</formula>
    </cfRule>
  </conditionalFormatting>
  <conditionalFormatting sqref="Y177:Z177">
    <cfRule type="cellIs" dxfId="391" priority="321" operator="equal">
      <formula>"NÃO"</formula>
    </cfRule>
    <cfRule type="cellIs" dxfId="390" priority="322" operator="equal">
      <formula>"SIM"</formula>
    </cfRule>
  </conditionalFormatting>
  <conditionalFormatting sqref="Y177:Z177">
    <cfRule type="cellIs" dxfId="389" priority="320" operator="equal">
      <formula>"OPORTUNIDADE"</formula>
    </cfRule>
  </conditionalFormatting>
  <conditionalFormatting sqref="Y177:Z177">
    <cfRule type="cellIs" dxfId="388" priority="318" operator="equal">
      <formula>"NÃO"</formula>
    </cfRule>
    <cfRule type="cellIs" dxfId="387" priority="319" operator="equal">
      <formula>"SIM"</formula>
    </cfRule>
  </conditionalFormatting>
  <conditionalFormatting sqref="Y177:Z177">
    <cfRule type="cellIs" dxfId="386" priority="317" operator="equal">
      <formula>"OPORTUNIDADE"</formula>
    </cfRule>
  </conditionalFormatting>
  <conditionalFormatting sqref="Y177:Z177">
    <cfRule type="cellIs" dxfId="385" priority="315" operator="equal">
      <formula>"NÃO"</formula>
    </cfRule>
    <cfRule type="cellIs" dxfId="384" priority="316" operator="equal">
      <formula>"SIM"</formula>
    </cfRule>
  </conditionalFormatting>
  <conditionalFormatting sqref="Y177:Z177">
    <cfRule type="cellIs" dxfId="383" priority="314" operator="equal">
      <formula>"OPORTUNIDADE"</formula>
    </cfRule>
  </conditionalFormatting>
  <conditionalFormatting sqref="Y177:Z177">
    <cfRule type="cellIs" dxfId="382" priority="312" operator="equal">
      <formula>"NÃO"</formula>
    </cfRule>
    <cfRule type="cellIs" dxfId="381" priority="313" operator="equal">
      <formula>"SIM"</formula>
    </cfRule>
  </conditionalFormatting>
  <conditionalFormatting sqref="Y177:Z177">
    <cfRule type="cellIs" dxfId="380" priority="311" operator="equal">
      <formula>"OPORTUNIDADE"</formula>
    </cfRule>
  </conditionalFormatting>
  <conditionalFormatting sqref="Y177:Z177">
    <cfRule type="cellIs" dxfId="379" priority="309" operator="equal">
      <formula>"NÃO"</formula>
    </cfRule>
    <cfRule type="cellIs" dxfId="378" priority="310" operator="equal">
      <formula>"SIM"</formula>
    </cfRule>
  </conditionalFormatting>
  <conditionalFormatting sqref="Y177:Z177">
    <cfRule type="cellIs" dxfId="377" priority="308" operator="equal">
      <formula>"OPORTUNIDADE"</formula>
    </cfRule>
  </conditionalFormatting>
  <conditionalFormatting sqref="Y177:Z177">
    <cfRule type="cellIs" dxfId="376" priority="306" operator="equal">
      <formula>"NÃO"</formula>
    </cfRule>
    <cfRule type="cellIs" dxfId="375" priority="307" operator="equal">
      <formula>"SIM"</formula>
    </cfRule>
  </conditionalFormatting>
  <conditionalFormatting sqref="Y177:Z177">
    <cfRule type="cellIs" dxfId="374" priority="305" operator="equal">
      <formula>"OPORTUNIDADE"</formula>
    </cfRule>
  </conditionalFormatting>
  <conditionalFormatting sqref="Y177:Z177">
    <cfRule type="cellIs" dxfId="373" priority="303" operator="equal">
      <formula>"NÃO"</formula>
    </cfRule>
    <cfRule type="cellIs" dxfId="372" priority="304" operator="equal">
      <formula>"SIM"</formula>
    </cfRule>
  </conditionalFormatting>
  <conditionalFormatting sqref="Y177:Z177">
    <cfRule type="cellIs" dxfId="371" priority="302" operator="equal">
      <formula>"OPORTUNIDADE"</formula>
    </cfRule>
  </conditionalFormatting>
  <conditionalFormatting sqref="Y177:Z177">
    <cfRule type="cellIs" dxfId="370" priority="300" operator="equal">
      <formula>"NÃO"</formula>
    </cfRule>
    <cfRule type="cellIs" dxfId="369" priority="301" operator="equal">
      <formula>"SIM"</formula>
    </cfRule>
  </conditionalFormatting>
  <conditionalFormatting sqref="BP158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368" priority="297" operator="equal">
      <formula>"OPORTUNIDADE"</formula>
    </cfRule>
  </conditionalFormatting>
  <conditionalFormatting sqref="Z176">
    <cfRule type="cellIs" dxfId="367" priority="295" operator="equal">
      <formula>"NÃO"</formula>
    </cfRule>
    <cfRule type="cellIs" dxfId="366" priority="296" operator="equal">
      <formula>"SIM"</formula>
    </cfRule>
  </conditionalFormatting>
  <conditionalFormatting sqref="Z176">
    <cfRule type="cellIs" dxfId="365" priority="294" operator="equal">
      <formula>"OPORTUNIDADE"</formula>
    </cfRule>
  </conditionalFormatting>
  <conditionalFormatting sqref="Z176">
    <cfRule type="cellIs" dxfId="364" priority="292" operator="equal">
      <formula>"NÃO"</formula>
    </cfRule>
    <cfRule type="cellIs" dxfId="363" priority="293" operator="equal">
      <formula>"SIM"</formula>
    </cfRule>
  </conditionalFormatting>
  <conditionalFormatting sqref="Z176">
    <cfRule type="cellIs" dxfId="362" priority="291" operator="equal">
      <formula>"OPORTUNIDADE"</formula>
    </cfRule>
  </conditionalFormatting>
  <conditionalFormatting sqref="Z176">
    <cfRule type="cellIs" dxfId="361" priority="289" operator="equal">
      <formula>"NÃO"</formula>
    </cfRule>
    <cfRule type="cellIs" dxfId="360" priority="290" operator="equal">
      <formula>"SIM"</formula>
    </cfRule>
  </conditionalFormatting>
  <conditionalFormatting sqref="Z175">
    <cfRule type="cellIs" dxfId="359" priority="285" operator="equal">
      <formula>"OPORTUNIDADE"</formula>
    </cfRule>
  </conditionalFormatting>
  <conditionalFormatting sqref="Z175">
    <cfRule type="cellIs" dxfId="358" priority="283" operator="equal">
      <formula>"NÃO"</formula>
    </cfRule>
    <cfRule type="cellIs" dxfId="357" priority="284" operator="equal">
      <formula>"SIM"</formula>
    </cfRule>
  </conditionalFormatting>
  <conditionalFormatting sqref="Z175">
    <cfRule type="cellIs" dxfId="356" priority="282" operator="equal">
      <formula>"OPORTUNIDADE"</formula>
    </cfRule>
  </conditionalFormatting>
  <conditionalFormatting sqref="Z175">
    <cfRule type="cellIs" dxfId="355" priority="280" operator="equal">
      <formula>"NÃO"</formula>
    </cfRule>
    <cfRule type="cellIs" dxfId="354" priority="281" operator="equal">
      <formula>"SIM"</formula>
    </cfRule>
  </conditionalFormatting>
  <conditionalFormatting sqref="Z175">
    <cfRule type="cellIs" dxfId="353" priority="279" operator="equal">
      <formula>"OPORTUNIDADE"</formula>
    </cfRule>
  </conditionalFormatting>
  <conditionalFormatting sqref="Z175">
    <cfRule type="cellIs" dxfId="352" priority="277" operator="equal">
      <formula>"NÃO"</formula>
    </cfRule>
    <cfRule type="cellIs" dxfId="351" priority="278" operator="equal">
      <formula>"SIM"</formula>
    </cfRule>
  </conditionalFormatting>
  <conditionalFormatting sqref="Z175">
    <cfRule type="cellIs" dxfId="350" priority="276" operator="equal">
      <formula>"OPORTUNIDADE"</formula>
    </cfRule>
  </conditionalFormatting>
  <conditionalFormatting sqref="Z175">
    <cfRule type="cellIs" dxfId="349" priority="274" operator="equal">
      <formula>"NÃO"</formula>
    </cfRule>
    <cfRule type="cellIs" dxfId="348" priority="275" operator="equal">
      <formula>"SIM"</formula>
    </cfRule>
  </conditionalFormatting>
  <conditionalFormatting sqref="Z175">
    <cfRule type="cellIs" dxfId="347" priority="273" operator="equal">
      <formula>"OPORTUNIDADE"</formula>
    </cfRule>
  </conditionalFormatting>
  <conditionalFormatting sqref="Z175">
    <cfRule type="cellIs" dxfId="346" priority="271" operator="equal">
      <formula>"NÃO"</formula>
    </cfRule>
    <cfRule type="cellIs" dxfId="345" priority="272" operator="equal">
      <formula>"SIM"</formula>
    </cfRule>
  </conditionalFormatting>
  <conditionalFormatting sqref="Z175">
    <cfRule type="cellIs" dxfId="344" priority="270" operator="equal">
      <formula>"OPORTUNIDADE"</formula>
    </cfRule>
  </conditionalFormatting>
  <conditionalFormatting sqref="Z175">
    <cfRule type="cellIs" dxfId="343" priority="268" operator="equal">
      <formula>"NÃO"</formula>
    </cfRule>
    <cfRule type="cellIs" dxfId="342" priority="269" operator="equal">
      <formula>"SIM"</formula>
    </cfRule>
  </conditionalFormatting>
  <conditionalFormatting sqref="Z175">
    <cfRule type="cellIs" dxfId="341" priority="267" operator="equal">
      <formula>"OPORTUNIDADE"</formula>
    </cfRule>
  </conditionalFormatting>
  <conditionalFormatting sqref="Z175">
    <cfRule type="cellIs" dxfId="340" priority="265" operator="equal">
      <formula>"NÃO"</formula>
    </cfRule>
    <cfRule type="cellIs" dxfId="339" priority="266" operator="equal">
      <formula>"SIM"</formula>
    </cfRule>
  </conditionalFormatting>
  <conditionalFormatting sqref="Z175">
    <cfRule type="cellIs" dxfId="338" priority="264" operator="equal">
      <formula>"OPORTUNIDADE"</formula>
    </cfRule>
  </conditionalFormatting>
  <conditionalFormatting sqref="Z175">
    <cfRule type="cellIs" dxfId="337" priority="262" operator="equal">
      <formula>"NÃO"</formula>
    </cfRule>
    <cfRule type="cellIs" dxfId="336" priority="263" operator="equal">
      <formula>"SIM"</formula>
    </cfRule>
  </conditionalFormatting>
  <conditionalFormatting sqref="Z175">
    <cfRule type="cellIs" dxfId="335" priority="261" operator="equal">
      <formula>"OPORTUNIDADE"</formula>
    </cfRule>
  </conditionalFormatting>
  <conditionalFormatting sqref="Z175">
    <cfRule type="cellIs" dxfId="334" priority="259" operator="equal">
      <formula>"NÃO"</formula>
    </cfRule>
    <cfRule type="cellIs" dxfId="333" priority="260" operator="equal">
      <formula>"SIM"</formula>
    </cfRule>
  </conditionalFormatting>
  <conditionalFormatting sqref="Z182">
    <cfRule type="cellIs" dxfId="332" priority="258" operator="equal">
      <formula>"OPORTUNIDADE"</formula>
    </cfRule>
  </conditionalFormatting>
  <conditionalFormatting sqref="Z182">
    <cfRule type="cellIs" dxfId="331" priority="256" operator="equal">
      <formula>"NÃO"</formula>
    </cfRule>
    <cfRule type="cellIs" dxfId="330" priority="257" operator="equal">
      <formula>"SIM"</formula>
    </cfRule>
  </conditionalFormatting>
  <conditionalFormatting sqref="Z182">
    <cfRule type="cellIs" dxfId="329" priority="255" operator="equal">
      <formula>"OPORTUNIDADE"</formula>
    </cfRule>
  </conditionalFormatting>
  <conditionalFormatting sqref="Z182">
    <cfRule type="cellIs" dxfId="328" priority="253" operator="equal">
      <formula>"NÃO"</formula>
    </cfRule>
    <cfRule type="cellIs" dxfId="327" priority="254" operator="equal">
      <formula>"SIM"</formula>
    </cfRule>
  </conditionalFormatting>
  <conditionalFormatting sqref="BP161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326" priority="251" operator="equal">
      <formula>"OPORTUNIDADE"</formula>
    </cfRule>
  </conditionalFormatting>
  <conditionalFormatting sqref="Y174">
    <cfRule type="cellIs" dxfId="325" priority="249" operator="equal">
      <formula>"NÃO"</formula>
    </cfRule>
    <cfRule type="cellIs" dxfId="324" priority="250" operator="equal">
      <formula>"SIM"</formula>
    </cfRule>
  </conditionalFormatting>
  <conditionalFormatting sqref="Y174">
    <cfRule type="cellIs" dxfId="323" priority="248" operator="equal">
      <formula>"OPORTUNIDADE"</formula>
    </cfRule>
  </conditionalFormatting>
  <conditionalFormatting sqref="Y174">
    <cfRule type="cellIs" dxfId="322" priority="246" operator="equal">
      <formula>"NÃO"</formula>
    </cfRule>
    <cfRule type="cellIs" dxfId="321" priority="247" operator="equal">
      <formula>"SIM"</formula>
    </cfRule>
  </conditionalFormatting>
  <conditionalFormatting sqref="Y174">
    <cfRule type="cellIs" dxfId="320" priority="245" operator="equal">
      <formula>"OPORTUNIDADE"</formula>
    </cfRule>
  </conditionalFormatting>
  <conditionalFormatting sqref="Y174">
    <cfRule type="cellIs" dxfId="319" priority="243" operator="equal">
      <formula>"NÃO"</formula>
    </cfRule>
    <cfRule type="cellIs" dxfId="318" priority="244" operator="equal">
      <formula>"SIM"</formula>
    </cfRule>
  </conditionalFormatting>
  <conditionalFormatting sqref="Y174">
    <cfRule type="cellIs" dxfId="317" priority="242" operator="equal">
      <formula>"OPORTUNIDADE"</formula>
    </cfRule>
  </conditionalFormatting>
  <conditionalFormatting sqref="Y174">
    <cfRule type="cellIs" dxfId="316" priority="240" operator="equal">
      <formula>"NÃO"</formula>
    </cfRule>
    <cfRule type="cellIs" dxfId="315" priority="241" operator="equal">
      <formula>"SIM"</formula>
    </cfRule>
  </conditionalFormatting>
  <conditionalFormatting sqref="Z174">
    <cfRule type="cellIs" dxfId="314" priority="239" operator="equal">
      <formula>"OPORTUNIDADE"</formula>
    </cfRule>
  </conditionalFormatting>
  <conditionalFormatting sqref="Z174">
    <cfRule type="cellIs" dxfId="313" priority="237" operator="equal">
      <formula>"NÃO"</formula>
    </cfRule>
    <cfRule type="cellIs" dxfId="312" priority="238" operator="equal">
      <formula>"SIM"</formula>
    </cfRule>
  </conditionalFormatting>
  <conditionalFormatting sqref="Z174">
    <cfRule type="cellIs" dxfId="311" priority="236" operator="equal">
      <formula>"OPORTUNIDADE"</formula>
    </cfRule>
  </conditionalFormatting>
  <conditionalFormatting sqref="Z174">
    <cfRule type="cellIs" dxfId="310" priority="234" operator="equal">
      <formula>"NÃO"</formula>
    </cfRule>
    <cfRule type="cellIs" dxfId="309" priority="235" operator="equal">
      <formula>"SIM"</formula>
    </cfRule>
  </conditionalFormatting>
  <conditionalFormatting sqref="Y174">
    <cfRule type="cellIs" dxfId="308" priority="233" operator="equal">
      <formula>"OPORTUNIDADE"</formula>
    </cfRule>
  </conditionalFormatting>
  <conditionalFormatting sqref="Y174">
    <cfRule type="cellIs" dxfId="307" priority="231" operator="equal">
      <formula>"NÃO"</formula>
    </cfRule>
    <cfRule type="cellIs" dxfId="306" priority="232" operator="equal">
      <formula>"SIM"</formula>
    </cfRule>
  </conditionalFormatting>
  <conditionalFormatting sqref="Y174:Z174">
    <cfRule type="cellIs" dxfId="305" priority="230" operator="equal">
      <formula>"OPORTUNIDADE"</formula>
    </cfRule>
  </conditionalFormatting>
  <conditionalFormatting sqref="Y174:Z174">
    <cfRule type="cellIs" dxfId="304" priority="228" operator="equal">
      <formula>"NÃO"</formula>
    </cfRule>
    <cfRule type="cellIs" dxfId="303" priority="229" operator="equal">
      <formula>"SIM"</formula>
    </cfRule>
  </conditionalFormatting>
  <conditionalFormatting sqref="Y174:Z174">
    <cfRule type="cellIs" dxfId="302" priority="227" operator="equal">
      <formula>"OPORTUNIDADE"</formula>
    </cfRule>
  </conditionalFormatting>
  <conditionalFormatting sqref="Y174:Z174">
    <cfRule type="cellIs" dxfId="301" priority="225" operator="equal">
      <formula>"NÃO"</formula>
    </cfRule>
    <cfRule type="cellIs" dxfId="300" priority="226" operator="equal">
      <formula>"SIM"</formula>
    </cfRule>
  </conditionalFormatting>
  <conditionalFormatting sqref="Y174:Z174">
    <cfRule type="cellIs" dxfId="299" priority="224" operator="equal">
      <formula>"OPORTUNIDADE"</formula>
    </cfRule>
  </conditionalFormatting>
  <conditionalFormatting sqref="Y174:Z174">
    <cfRule type="cellIs" dxfId="298" priority="222" operator="equal">
      <formula>"NÃO"</formula>
    </cfRule>
    <cfRule type="cellIs" dxfId="297" priority="223" operator="equal">
      <formula>"SIM"</formula>
    </cfRule>
  </conditionalFormatting>
  <conditionalFormatting sqref="Z173">
    <cfRule type="cellIs" dxfId="296" priority="221" operator="equal">
      <formula>"OPORTUNIDADE"</formula>
    </cfRule>
  </conditionalFormatting>
  <conditionalFormatting sqref="Z173">
    <cfRule type="cellIs" dxfId="295" priority="219" operator="equal">
      <formula>"NÃO"</formula>
    </cfRule>
    <cfRule type="cellIs" dxfId="294" priority="220" operator="equal">
      <formula>"SIM"</formula>
    </cfRule>
  </conditionalFormatting>
  <conditionalFormatting sqref="Y175:Y176 Y172:Y173">
    <cfRule type="cellIs" dxfId="293" priority="218" operator="equal">
      <formula>"OPORTUNIDADE"</formula>
    </cfRule>
  </conditionalFormatting>
  <conditionalFormatting sqref="Y175:Y176 Y172:Y173">
    <cfRule type="cellIs" dxfId="292" priority="216" operator="equal">
      <formula>"NÃO"</formula>
    </cfRule>
    <cfRule type="cellIs" dxfId="291" priority="217" operator="equal">
      <formula>"SIM"</formula>
    </cfRule>
  </conditionalFormatting>
  <conditionalFormatting sqref="BJ176:BK176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290" priority="201" operator="equal">
      <formula>"OPORTUNIDADE"</formula>
    </cfRule>
  </conditionalFormatting>
  <conditionalFormatting sqref="Z191">
    <cfRule type="cellIs" dxfId="289" priority="199" operator="equal">
      <formula>"NÃO"</formula>
    </cfRule>
    <cfRule type="cellIs" dxfId="288" priority="200" operator="equal">
      <formula>"SIM"</formula>
    </cfRule>
  </conditionalFormatting>
  <conditionalFormatting sqref="Z191">
    <cfRule type="cellIs" dxfId="287" priority="198" operator="equal">
      <formula>"OPORTUNIDADE"</formula>
    </cfRule>
  </conditionalFormatting>
  <conditionalFormatting sqref="Z191">
    <cfRule type="cellIs" dxfId="286" priority="196" operator="equal">
      <formula>"NÃO"</formula>
    </cfRule>
    <cfRule type="cellIs" dxfId="285" priority="197" operator="equal">
      <formula>"SIM"</formula>
    </cfRule>
  </conditionalFormatting>
  <conditionalFormatting sqref="Z191">
    <cfRule type="cellIs" dxfId="284" priority="195" operator="equal">
      <formula>"OPORTUNIDADE"</formula>
    </cfRule>
  </conditionalFormatting>
  <conditionalFormatting sqref="Z191">
    <cfRule type="cellIs" dxfId="283" priority="193" operator="equal">
      <formula>"NÃO"</formula>
    </cfRule>
    <cfRule type="cellIs" dxfId="282" priority="194" operator="equal">
      <formula>"SIM"</formula>
    </cfRule>
  </conditionalFormatting>
  <conditionalFormatting sqref="Z190">
    <cfRule type="cellIs" dxfId="281" priority="192" operator="equal">
      <formula>"OPORTUNIDADE"</formula>
    </cfRule>
  </conditionalFormatting>
  <conditionalFormatting sqref="Z190">
    <cfRule type="cellIs" dxfId="280" priority="190" operator="equal">
      <formula>"NÃO"</formula>
    </cfRule>
    <cfRule type="cellIs" dxfId="279" priority="191" operator="equal">
      <formula>"SIM"</formula>
    </cfRule>
  </conditionalFormatting>
  <conditionalFormatting sqref="Z190">
    <cfRule type="cellIs" dxfId="278" priority="189" operator="equal">
      <formula>"OPORTUNIDADE"</formula>
    </cfRule>
  </conditionalFormatting>
  <conditionalFormatting sqref="Z190">
    <cfRule type="cellIs" dxfId="277" priority="187" operator="equal">
      <formula>"NÃO"</formula>
    </cfRule>
    <cfRule type="cellIs" dxfId="276" priority="188" operator="equal">
      <formula>"SIM"</formula>
    </cfRule>
  </conditionalFormatting>
  <conditionalFormatting sqref="Z190">
    <cfRule type="cellIs" dxfId="275" priority="186" operator="equal">
      <formula>"OPORTUNIDADE"</formula>
    </cfRule>
  </conditionalFormatting>
  <conditionalFormatting sqref="Z190">
    <cfRule type="cellIs" dxfId="274" priority="184" operator="equal">
      <formula>"NÃO"</formula>
    </cfRule>
    <cfRule type="cellIs" dxfId="273" priority="185" operator="equal">
      <formula>"SIM"</formula>
    </cfRule>
  </conditionalFormatting>
  <conditionalFormatting sqref="Z190">
    <cfRule type="cellIs" dxfId="272" priority="183" operator="equal">
      <formula>"OPORTUNIDADE"</formula>
    </cfRule>
  </conditionalFormatting>
  <conditionalFormatting sqref="Z190">
    <cfRule type="cellIs" dxfId="271" priority="181" operator="equal">
      <formula>"NÃO"</formula>
    </cfRule>
    <cfRule type="cellIs" dxfId="270" priority="182" operator="equal">
      <formula>"SIM"</formula>
    </cfRule>
  </conditionalFormatting>
  <conditionalFormatting sqref="Z190">
    <cfRule type="cellIs" dxfId="269" priority="180" operator="equal">
      <formula>"OPORTUNIDADE"</formula>
    </cfRule>
  </conditionalFormatting>
  <conditionalFormatting sqref="Z190">
    <cfRule type="cellIs" dxfId="268" priority="178" operator="equal">
      <formula>"NÃO"</formula>
    </cfRule>
    <cfRule type="cellIs" dxfId="267" priority="179" operator="equal">
      <formula>"SIM"</formula>
    </cfRule>
  </conditionalFormatting>
  <conditionalFormatting sqref="Z190">
    <cfRule type="cellIs" dxfId="266" priority="177" operator="equal">
      <formula>"OPORTUNIDADE"</formula>
    </cfRule>
  </conditionalFormatting>
  <conditionalFormatting sqref="Z190">
    <cfRule type="cellIs" dxfId="265" priority="175" operator="equal">
      <formula>"NÃO"</formula>
    </cfRule>
    <cfRule type="cellIs" dxfId="264" priority="176" operator="equal">
      <formula>"SIM"</formula>
    </cfRule>
  </conditionalFormatting>
  <conditionalFormatting sqref="Z190">
    <cfRule type="cellIs" dxfId="263" priority="174" operator="equal">
      <formula>"OPORTUNIDADE"</formula>
    </cfRule>
  </conditionalFormatting>
  <conditionalFormatting sqref="Z190">
    <cfRule type="cellIs" dxfId="262" priority="172" operator="equal">
      <formula>"NÃO"</formula>
    </cfRule>
    <cfRule type="cellIs" dxfId="261" priority="173" operator="equal">
      <formula>"SIM"</formula>
    </cfRule>
  </conditionalFormatting>
  <conditionalFormatting sqref="Z190">
    <cfRule type="cellIs" dxfId="260" priority="171" operator="equal">
      <formula>"OPORTUNIDADE"</formula>
    </cfRule>
  </conditionalFormatting>
  <conditionalFormatting sqref="Z190">
    <cfRule type="cellIs" dxfId="259" priority="169" operator="equal">
      <formula>"NÃO"</formula>
    </cfRule>
    <cfRule type="cellIs" dxfId="258" priority="170" operator="equal">
      <formula>"SIM"</formula>
    </cfRule>
  </conditionalFormatting>
  <conditionalFormatting sqref="Z190">
    <cfRule type="cellIs" dxfId="257" priority="168" operator="equal">
      <formula>"OPORTUNIDADE"</formula>
    </cfRule>
  </conditionalFormatting>
  <conditionalFormatting sqref="Z190">
    <cfRule type="cellIs" dxfId="256" priority="166" operator="equal">
      <formula>"NÃO"</formula>
    </cfRule>
    <cfRule type="cellIs" dxfId="255" priority="167" operator="equal">
      <formula>"SIM"</formula>
    </cfRule>
  </conditionalFormatting>
  <conditionalFormatting sqref="Y190">
    <cfRule type="cellIs" dxfId="254" priority="162" operator="equal">
      <formula>"OPORTUNIDADE"</formula>
    </cfRule>
  </conditionalFormatting>
  <conditionalFormatting sqref="Y190">
    <cfRule type="cellIs" dxfId="253" priority="160" operator="equal">
      <formula>"NÃO"</formula>
    </cfRule>
    <cfRule type="cellIs" dxfId="252" priority="161" operator="equal">
      <formula>"SIM"</formula>
    </cfRule>
  </conditionalFormatting>
  <conditionalFormatting sqref="Y191 Y194">
    <cfRule type="cellIs" dxfId="251" priority="159" operator="equal">
      <formula>"OPORTUNIDADE"</formula>
    </cfRule>
  </conditionalFormatting>
  <conditionalFormatting sqref="Y191 Y194">
    <cfRule type="cellIs" dxfId="250" priority="157" operator="equal">
      <formula>"NÃO"</formula>
    </cfRule>
    <cfRule type="cellIs" dxfId="249" priority="158" operator="equal">
      <formula>"SIM"</formula>
    </cfRule>
  </conditionalFormatting>
  <conditionalFormatting sqref="Z194">
    <cfRule type="cellIs" dxfId="248" priority="156" operator="equal">
      <formula>"OPORTUNIDADE"</formula>
    </cfRule>
  </conditionalFormatting>
  <conditionalFormatting sqref="Z194">
    <cfRule type="cellIs" dxfId="247" priority="154" operator="equal">
      <formula>"NÃO"</formula>
    </cfRule>
    <cfRule type="cellIs" dxfId="246" priority="155" operator="equal">
      <formula>"SIM"</formula>
    </cfRule>
  </conditionalFormatting>
  <conditionalFormatting sqref="Z194">
    <cfRule type="cellIs" dxfId="245" priority="153" operator="equal">
      <formula>"OPORTUNIDADE"</formula>
    </cfRule>
  </conditionalFormatting>
  <conditionalFormatting sqref="Z194">
    <cfRule type="cellIs" dxfId="244" priority="151" operator="equal">
      <formula>"NÃO"</formula>
    </cfRule>
    <cfRule type="cellIs" dxfId="243" priority="152" operator="equal">
      <formula>"SIM"</formula>
    </cfRule>
  </conditionalFormatting>
  <conditionalFormatting sqref="Z194">
    <cfRule type="cellIs" dxfId="242" priority="150" operator="equal">
      <formula>"OPORTUNIDADE"</formula>
    </cfRule>
  </conditionalFormatting>
  <conditionalFormatting sqref="Z194">
    <cfRule type="cellIs" dxfId="241" priority="148" operator="equal">
      <formula>"NÃO"</formula>
    </cfRule>
    <cfRule type="cellIs" dxfId="240" priority="149" operator="equal">
      <formula>"SIM"</formula>
    </cfRule>
  </conditionalFormatting>
  <conditionalFormatting sqref="Z194">
    <cfRule type="cellIs" dxfId="239" priority="147" operator="equal">
      <formula>"OPORTUNIDADE"</formula>
    </cfRule>
  </conditionalFormatting>
  <conditionalFormatting sqref="Z194">
    <cfRule type="cellIs" dxfId="238" priority="145" operator="equal">
      <formula>"NÃO"</formula>
    </cfRule>
    <cfRule type="cellIs" dxfId="237" priority="146" operator="equal">
      <formula>"SIM"</formula>
    </cfRule>
  </conditionalFormatting>
  <conditionalFormatting sqref="Z194">
    <cfRule type="cellIs" dxfId="236" priority="144" operator="equal">
      <formula>"OPORTUNIDADE"</formula>
    </cfRule>
  </conditionalFormatting>
  <conditionalFormatting sqref="Z194">
    <cfRule type="cellIs" dxfId="235" priority="142" operator="equal">
      <formula>"NÃO"</formula>
    </cfRule>
    <cfRule type="cellIs" dxfId="234" priority="143" operator="equal">
      <formula>"SIM"</formula>
    </cfRule>
  </conditionalFormatting>
  <conditionalFormatting sqref="Z194">
    <cfRule type="cellIs" dxfId="233" priority="141" operator="equal">
      <formula>"OPORTUNIDADE"</formula>
    </cfRule>
  </conditionalFormatting>
  <conditionalFormatting sqref="Z194">
    <cfRule type="cellIs" dxfId="232" priority="139" operator="equal">
      <formula>"NÃO"</formula>
    </cfRule>
    <cfRule type="cellIs" dxfId="231" priority="140" operator="equal">
      <formula>"SIM"</formula>
    </cfRule>
  </conditionalFormatting>
  <conditionalFormatting sqref="Z194">
    <cfRule type="cellIs" dxfId="230" priority="138" operator="equal">
      <formula>"OPORTUNIDADE"</formula>
    </cfRule>
  </conditionalFormatting>
  <conditionalFormatting sqref="Z194">
    <cfRule type="cellIs" dxfId="229" priority="136" operator="equal">
      <formula>"NÃO"</formula>
    </cfRule>
    <cfRule type="cellIs" dxfId="228" priority="137" operator="equal">
      <formula>"SIM"</formula>
    </cfRule>
  </conditionalFormatting>
  <conditionalFormatting sqref="Z194">
    <cfRule type="cellIs" dxfId="227" priority="135" operator="equal">
      <formula>"OPORTUNIDADE"</formula>
    </cfRule>
  </conditionalFormatting>
  <conditionalFormatting sqref="Z194">
    <cfRule type="cellIs" dxfId="226" priority="133" operator="equal">
      <formula>"NÃO"</formula>
    </cfRule>
    <cfRule type="cellIs" dxfId="225" priority="134" operator="equal">
      <formula>"SIM"</formula>
    </cfRule>
  </conditionalFormatting>
  <conditionalFormatting sqref="Z194">
    <cfRule type="cellIs" dxfId="224" priority="132" operator="equal">
      <formula>"OPORTUNIDADE"</formula>
    </cfRule>
  </conditionalFormatting>
  <conditionalFormatting sqref="Z194">
    <cfRule type="cellIs" dxfId="223" priority="130" operator="equal">
      <formula>"NÃO"</formula>
    </cfRule>
    <cfRule type="cellIs" dxfId="222" priority="131" operator="equal">
      <formula>"SIM"</formula>
    </cfRule>
  </conditionalFormatting>
  <conditionalFormatting sqref="Y195:Y196">
    <cfRule type="cellIs" dxfId="221" priority="120" operator="equal">
      <formula>"OPORTUNIDADE"</formula>
    </cfRule>
  </conditionalFormatting>
  <conditionalFormatting sqref="Y195:Y196">
    <cfRule type="cellIs" dxfId="220" priority="118" operator="equal">
      <formula>"NÃO"</formula>
    </cfRule>
    <cfRule type="cellIs" dxfId="219" priority="119" operator="equal">
      <formula>"SIM"</formula>
    </cfRule>
  </conditionalFormatting>
  <conditionalFormatting sqref="Z195">
    <cfRule type="cellIs" dxfId="218" priority="117" operator="equal">
      <formula>"OPORTUNIDADE"</formula>
    </cfRule>
  </conditionalFormatting>
  <conditionalFormatting sqref="Z195">
    <cfRule type="cellIs" dxfId="217" priority="115" operator="equal">
      <formula>"NÃO"</formula>
    </cfRule>
    <cfRule type="cellIs" dxfId="216" priority="116" operator="equal">
      <formula>"SIM"</formula>
    </cfRule>
  </conditionalFormatting>
  <conditionalFormatting sqref="Z195">
    <cfRule type="cellIs" dxfId="215" priority="114" operator="equal">
      <formula>"OPORTUNIDADE"</formula>
    </cfRule>
  </conditionalFormatting>
  <conditionalFormatting sqref="Z195">
    <cfRule type="cellIs" dxfId="214" priority="112" operator="equal">
      <formula>"NÃO"</formula>
    </cfRule>
    <cfRule type="cellIs" dxfId="213" priority="113" operator="equal">
      <formula>"SIM"</formula>
    </cfRule>
  </conditionalFormatting>
  <conditionalFormatting sqref="Z195">
    <cfRule type="cellIs" dxfId="212" priority="111" operator="equal">
      <formula>"OPORTUNIDADE"</formula>
    </cfRule>
  </conditionalFormatting>
  <conditionalFormatting sqref="Z195">
    <cfRule type="cellIs" dxfId="211" priority="109" operator="equal">
      <formula>"NÃO"</formula>
    </cfRule>
    <cfRule type="cellIs" dxfId="210" priority="110" operator="equal">
      <formula>"SIM"</formula>
    </cfRule>
  </conditionalFormatting>
  <conditionalFormatting sqref="Y192:Y193">
    <cfRule type="cellIs" dxfId="209" priority="108" operator="equal">
      <formula>"OPORTUNIDADE"</formula>
    </cfRule>
  </conditionalFormatting>
  <conditionalFormatting sqref="Y192:Y193">
    <cfRule type="cellIs" dxfId="208" priority="106" operator="equal">
      <formula>"NÃO"</formula>
    </cfRule>
    <cfRule type="cellIs" dxfId="207" priority="107" operator="equal">
      <formula>"SIM"</formula>
    </cfRule>
  </conditionalFormatting>
  <conditionalFormatting sqref="Z192">
    <cfRule type="cellIs" dxfId="206" priority="105" operator="equal">
      <formula>"OPORTUNIDADE"</formula>
    </cfRule>
  </conditionalFormatting>
  <conditionalFormatting sqref="Z192">
    <cfRule type="cellIs" dxfId="205" priority="103" operator="equal">
      <formula>"NÃO"</formula>
    </cfRule>
    <cfRule type="cellIs" dxfId="204" priority="104" operator="equal">
      <formula>"SIM"</formula>
    </cfRule>
  </conditionalFormatting>
  <conditionalFormatting sqref="Z192">
    <cfRule type="cellIs" dxfId="203" priority="102" operator="equal">
      <formula>"OPORTUNIDADE"</formula>
    </cfRule>
  </conditionalFormatting>
  <conditionalFormatting sqref="Z192">
    <cfRule type="cellIs" dxfId="202" priority="100" operator="equal">
      <formula>"NÃO"</formula>
    </cfRule>
    <cfRule type="cellIs" dxfId="201" priority="101" operator="equal">
      <formula>"SIM"</formula>
    </cfRule>
  </conditionalFormatting>
  <conditionalFormatting sqref="Z192">
    <cfRule type="cellIs" dxfId="200" priority="99" operator="equal">
      <formula>"OPORTUNIDADE"</formula>
    </cfRule>
  </conditionalFormatting>
  <conditionalFormatting sqref="Z192">
    <cfRule type="cellIs" dxfId="199" priority="97" operator="equal">
      <formula>"NÃO"</formula>
    </cfRule>
    <cfRule type="cellIs" dxfId="198" priority="98" operator="equal">
      <formula>"SIM"</formula>
    </cfRule>
  </conditionalFormatting>
  <conditionalFormatting sqref="BP172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197" priority="95" operator="equal">
      <formula>"OPORTUNIDADE"</formula>
    </cfRule>
  </conditionalFormatting>
  <conditionalFormatting sqref="Y189">
    <cfRule type="cellIs" dxfId="196" priority="93" operator="equal">
      <formula>"NÃO"</formula>
    </cfRule>
    <cfRule type="cellIs" dxfId="195" priority="94" operator="equal">
      <formula>"SIM"</formula>
    </cfRule>
  </conditionalFormatting>
  <conditionalFormatting sqref="Y189">
    <cfRule type="cellIs" dxfId="194" priority="92" operator="equal">
      <formula>"OPORTUNIDADE"</formula>
    </cfRule>
  </conditionalFormatting>
  <conditionalFormatting sqref="Y189">
    <cfRule type="cellIs" dxfId="193" priority="90" operator="equal">
      <formula>"NÃO"</formula>
    </cfRule>
    <cfRule type="cellIs" dxfId="192" priority="91" operator="equal">
      <formula>"SIM"</formula>
    </cfRule>
  </conditionalFormatting>
  <conditionalFormatting sqref="Y189">
    <cfRule type="cellIs" dxfId="191" priority="89" operator="equal">
      <formula>"OPORTUNIDADE"</formula>
    </cfRule>
  </conditionalFormatting>
  <conditionalFormatting sqref="Y189">
    <cfRule type="cellIs" dxfId="190" priority="87" operator="equal">
      <formula>"NÃO"</formula>
    </cfRule>
    <cfRule type="cellIs" dxfId="189" priority="88" operator="equal">
      <formula>"SIM"</formula>
    </cfRule>
  </conditionalFormatting>
  <conditionalFormatting sqref="Y189">
    <cfRule type="cellIs" dxfId="188" priority="86" operator="equal">
      <formula>"OPORTUNIDADE"</formula>
    </cfRule>
  </conditionalFormatting>
  <conditionalFormatting sqref="Y189">
    <cfRule type="cellIs" dxfId="187" priority="84" operator="equal">
      <formula>"NÃO"</formula>
    </cfRule>
    <cfRule type="cellIs" dxfId="186" priority="85" operator="equal">
      <formula>"SIM"</formula>
    </cfRule>
  </conditionalFormatting>
  <conditionalFormatting sqref="Z189">
    <cfRule type="cellIs" dxfId="185" priority="83" operator="equal">
      <formula>"OPORTUNIDADE"</formula>
    </cfRule>
  </conditionalFormatting>
  <conditionalFormatting sqref="Z189">
    <cfRule type="cellIs" dxfId="184" priority="81" operator="equal">
      <formula>"NÃO"</formula>
    </cfRule>
    <cfRule type="cellIs" dxfId="183" priority="82" operator="equal">
      <formula>"SIM"</formula>
    </cfRule>
  </conditionalFormatting>
  <conditionalFormatting sqref="Z189">
    <cfRule type="cellIs" dxfId="182" priority="80" operator="equal">
      <formula>"OPORTUNIDADE"</formula>
    </cfRule>
  </conditionalFormatting>
  <conditionalFormatting sqref="Z189">
    <cfRule type="cellIs" dxfId="181" priority="78" operator="equal">
      <formula>"NÃO"</formula>
    </cfRule>
    <cfRule type="cellIs" dxfId="180" priority="79" operator="equal">
      <formula>"SIM"</formula>
    </cfRule>
  </conditionalFormatting>
  <conditionalFormatting sqref="Y189">
    <cfRule type="cellIs" dxfId="179" priority="77" operator="equal">
      <formula>"OPORTUNIDADE"</formula>
    </cfRule>
  </conditionalFormatting>
  <conditionalFormatting sqref="Y189">
    <cfRule type="cellIs" dxfId="178" priority="75" operator="equal">
      <formula>"NÃO"</formula>
    </cfRule>
    <cfRule type="cellIs" dxfId="177" priority="76" operator="equal">
      <formula>"SIM"</formula>
    </cfRule>
  </conditionalFormatting>
  <conditionalFormatting sqref="Y189:Z189">
    <cfRule type="cellIs" dxfId="176" priority="74" operator="equal">
      <formula>"OPORTUNIDADE"</formula>
    </cfRule>
  </conditionalFormatting>
  <conditionalFormatting sqref="Y189:Z189">
    <cfRule type="cellIs" dxfId="175" priority="72" operator="equal">
      <formula>"NÃO"</formula>
    </cfRule>
    <cfRule type="cellIs" dxfId="174" priority="73" operator="equal">
      <formula>"SIM"</formula>
    </cfRule>
  </conditionalFormatting>
  <conditionalFormatting sqref="Y189:Z189">
    <cfRule type="cellIs" dxfId="173" priority="71" operator="equal">
      <formula>"OPORTUNIDADE"</formula>
    </cfRule>
  </conditionalFormatting>
  <conditionalFormatting sqref="Y189:Z189">
    <cfRule type="cellIs" dxfId="172" priority="69" operator="equal">
      <formula>"NÃO"</formula>
    </cfRule>
    <cfRule type="cellIs" dxfId="171" priority="70" operator="equal">
      <formula>"SIM"</formula>
    </cfRule>
  </conditionalFormatting>
  <conditionalFormatting sqref="Y189:Z189">
    <cfRule type="cellIs" dxfId="170" priority="68" operator="equal">
      <formula>"OPORTUNIDADE"</formula>
    </cfRule>
  </conditionalFormatting>
  <conditionalFormatting sqref="Y189:Z189">
    <cfRule type="cellIs" dxfId="169" priority="66" operator="equal">
      <formula>"NÃO"</formula>
    </cfRule>
    <cfRule type="cellIs" dxfId="168" priority="67" operator="equal">
      <formula>"SIM"</formula>
    </cfRule>
  </conditionalFormatting>
  <conditionalFormatting sqref="Z196">
    <cfRule type="cellIs" dxfId="167" priority="65" operator="equal">
      <formula>"OPORTUNIDADE"</formula>
    </cfRule>
  </conditionalFormatting>
  <conditionalFormatting sqref="Z196">
    <cfRule type="cellIs" dxfId="166" priority="63" operator="equal">
      <formula>"NÃO"</formula>
    </cfRule>
    <cfRule type="cellIs" dxfId="165" priority="64" operator="equal">
      <formula>"SIM"</formula>
    </cfRule>
  </conditionalFormatting>
  <conditionalFormatting sqref="Z196">
    <cfRule type="cellIs" dxfId="164" priority="62" operator="equal">
      <formula>"OPORTUNIDADE"</formula>
    </cfRule>
  </conditionalFormatting>
  <conditionalFormatting sqref="Z196">
    <cfRule type="cellIs" dxfId="163" priority="60" operator="equal">
      <formula>"NÃO"</formula>
    </cfRule>
    <cfRule type="cellIs" dxfId="162" priority="61" operator="equal">
      <formula>"SIM"</formula>
    </cfRule>
  </conditionalFormatting>
  <conditionalFormatting sqref="Z196">
    <cfRule type="cellIs" dxfId="161" priority="59" operator="equal">
      <formula>"OPORTUNIDADE"</formula>
    </cfRule>
  </conditionalFormatting>
  <conditionalFormatting sqref="Z196">
    <cfRule type="cellIs" dxfId="160" priority="57" operator="equal">
      <formula>"NÃO"</formula>
    </cfRule>
    <cfRule type="cellIs" dxfId="159" priority="58" operator="equal">
      <formula>"SIM"</formula>
    </cfRule>
  </conditionalFormatting>
  <conditionalFormatting sqref="Y196">
    <cfRule type="cellIs" dxfId="158" priority="56" operator="equal">
      <formula>"OPORTUNIDADE"</formula>
    </cfRule>
  </conditionalFormatting>
  <conditionalFormatting sqref="Y196">
    <cfRule type="cellIs" dxfId="157" priority="54" operator="equal">
      <formula>"NÃO"</formula>
    </cfRule>
    <cfRule type="cellIs" dxfId="156" priority="55" operator="equal">
      <formula>"SIM"</formula>
    </cfRule>
  </conditionalFormatting>
  <conditionalFormatting sqref="Y196">
    <cfRule type="cellIs" dxfId="155" priority="53" operator="equal">
      <formula>"OPORTUNIDADE"</formula>
    </cfRule>
  </conditionalFormatting>
  <conditionalFormatting sqref="Y196">
    <cfRule type="cellIs" dxfId="154" priority="51" operator="equal">
      <formula>"NÃO"</formula>
    </cfRule>
    <cfRule type="cellIs" dxfId="153" priority="52" operator="equal">
      <formula>"SIM"</formula>
    </cfRule>
  </conditionalFormatting>
  <conditionalFormatting sqref="Y196">
    <cfRule type="cellIs" dxfId="152" priority="50" operator="equal">
      <formula>"OPORTUNIDADE"</formula>
    </cfRule>
  </conditionalFormatting>
  <conditionalFormatting sqref="Y196">
    <cfRule type="cellIs" dxfId="151" priority="48" operator="equal">
      <formula>"NÃO"</formula>
    </cfRule>
    <cfRule type="cellIs" dxfId="150" priority="49" operator="equal">
      <formula>"SIM"</formula>
    </cfRule>
  </conditionalFormatting>
  <conditionalFormatting sqref="Y196">
    <cfRule type="cellIs" dxfId="149" priority="47" operator="equal">
      <formula>"OPORTUNIDADE"</formula>
    </cfRule>
  </conditionalFormatting>
  <conditionalFormatting sqref="Y196">
    <cfRule type="cellIs" dxfId="148" priority="45" operator="equal">
      <formula>"NÃO"</formula>
    </cfRule>
    <cfRule type="cellIs" dxfId="147" priority="46" operator="equal">
      <formula>"SIM"</formula>
    </cfRule>
  </conditionalFormatting>
  <conditionalFormatting sqref="Y196">
    <cfRule type="cellIs" dxfId="146" priority="44" operator="equal">
      <formula>"OPORTUNIDADE"</formula>
    </cfRule>
  </conditionalFormatting>
  <conditionalFormatting sqref="Y196">
    <cfRule type="cellIs" dxfId="145" priority="42" operator="equal">
      <formula>"NÃO"</formula>
    </cfRule>
    <cfRule type="cellIs" dxfId="144" priority="43" operator="equal">
      <formula>"SIM"</formula>
    </cfRule>
  </conditionalFormatting>
  <conditionalFormatting sqref="Y196">
    <cfRule type="cellIs" dxfId="143" priority="41" operator="equal">
      <formula>"OPORTUNIDADE"</formula>
    </cfRule>
  </conditionalFormatting>
  <conditionalFormatting sqref="Y196">
    <cfRule type="cellIs" dxfId="142" priority="39" operator="equal">
      <formula>"NÃO"</formula>
    </cfRule>
    <cfRule type="cellIs" dxfId="141" priority="40" operator="equal">
      <formula>"SIM"</formula>
    </cfRule>
  </conditionalFormatting>
  <conditionalFormatting sqref="Z196">
    <cfRule type="cellIs" dxfId="140" priority="38" operator="equal">
      <formula>"OPORTUNIDADE"</formula>
    </cfRule>
  </conditionalFormatting>
  <conditionalFormatting sqref="Z196">
    <cfRule type="cellIs" dxfId="139" priority="36" operator="equal">
      <formula>"NÃO"</formula>
    </cfRule>
    <cfRule type="cellIs" dxfId="138" priority="37" operator="equal">
      <formula>"SIM"</formula>
    </cfRule>
  </conditionalFormatting>
  <conditionalFormatting sqref="Z196">
    <cfRule type="cellIs" dxfId="137" priority="35" operator="equal">
      <formula>"OPORTUNIDADE"</formula>
    </cfRule>
  </conditionalFormatting>
  <conditionalFormatting sqref="Z196">
    <cfRule type="cellIs" dxfId="136" priority="33" operator="equal">
      <formula>"NÃO"</formula>
    </cfRule>
    <cfRule type="cellIs" dxfId="135" priority="34" operator="equal">
      <formula>"SIM"</formula>
    </cfRule>
  </conditionalFormatting>
  <conditionalFormatting sqref="Y196">
    <cfRule type="cellIs" dxfId="134" priority="32" operator="equal">
      <formula>"OPORTUNIDADE"</formula>
    </cfRule>
  </conditionalFormatting>
  <conditionalFormatting sqref="Y196">
    <cfRule type="cellIs" dxfId="133" priority="30" operator="equal">
      <formula>"NÃO"</formula>
    </cfRule>
    <cfRule type="cellIs" dxfId="132" priority="31" operator="equal">
      <formula>"SIM"</formula>
    </cfRule>
  </conditionalFormatting>
  <conditionalFormatting sqref="Y196:Z196">
    <cfRule type="cellIs" dxfId="131" priority="29" operator="equal">
      <formula>"OPORTUNIDADE"</formula>
    </cfRule>
  </conditionalFormatting>
  <conditionalFormatting sqref="Y196:Z196">
    <cfRule type="cellIs" dxfId="130" priority="27" operator="equal">
      <formula>"NÃO"</formula>
    </cfRule>
    <cfRule type="cellIs" dxfId="129" priority="28" operator="equal">
      <formula>"SIM"</formula>
    </cfRule>
  </conditionalFormatting>
  <conditionalFormatting sqref="Y196:Z196">
    <cfRule type="cellIs" dxfId="128" priority="26" operator="equal">
      <formula>"OPORTUNIDADE"</formula>
    </cfRule>
  </conditionalFormatting>
  <conditionalFormatting sqref="Y196:Z196">
    <cfRule type="cellIs" dxfId="127" priority="24" operator="equal">
      <formula>"NÃO"</formula>
    </cfRule>
    <cfRule type="cellIs" dxfId="126" priority="25" operator="equal">
      <formula>"SIM"</formula>
    </cfRule>
  </conditionalFormatting>
  <conditionalFormatting sqref="Y196:Z196">
    <cfRule type="cellIs" dxfId="125" priority="23" operator="equal">
      <formula>"OPORTUNIDADE"</formula>
    </cfRule>
  </conditionalFormatting>
  <conditionalFormatting sqref="Y196:Z196">
    <cfRule type="cellIs" dxfId="124" priority="21" operator="equal">
      <formula>"NÃO"</formula>
    </cfRule>
    <cfRule type="cellIs" dxfId="123" priority="22" operator="equal">
      <formula>"SIM"</formula>
    </cfRule>
  </conditionalFormatting>
  <conditionalFormatting sqref="Y196:Z196">
    <cfRule type="cellIs" dxfId="122" priority="20" operator="equal">
      <formula>"OPORTUNIDADE"</formula>
    </cfRule>
  </conditionalFormatting>
  <conditionalFormatting sqref="Y196:Z196">
    <cfRule type="cellIs" dxfId="121" priority="18" operator="equal">
      <formula>"NÃO"</formula>
    </cfRule>
    <cfRule type="cellIs" dxfId="120" priority="19" operator="equal">
      <formula>"SIM"</formula>
    </cfRule>
  </conditionalFormatting>
  <conditionalFormatting sqref="Y196:Z196">
    <cfRule type="cellIs" dxfId="119" priority="17" operator="equal">
      <formula>"OPORTUNIDADE"</formula>
    </cfRule>
  </conditionalFormatting>
  <conditionalFormatting sqref="Y196:Z196">
    <cfRule type="cellIs" dxfId="118" priority="15" operator="equal">
      <formula>"NÃO"</formula>
    </cfRule>
    <cfRule type="cellIs" dxfId="117" priority="16" operator="equal">
      <formula>"SIM"</formula>
    </cfRule>
  </conditionalFormatting>
  <conditionalFormatting sqref="Y196:Z196">
    <cfRule type="cellIs" dxfId="116" priority="14" operator="equal">
      <formula>"OPORTUNIDADE"</formula>
    </cfRule>
  </conditionalFormatting>
  <conditionalFormatting sqref="Y196:Z196">
    <cfRule type="cellIs" dxfId="115" priority="12" operator="equal">
      <formula>"NÃO"</formula>
    </cfRule>
    <cfRule type="cellIs" dxfId="114" priority="13" operator="equal">
      <formula>"SIM"</formula>
    </cfRule>
  </conditionalFormatting>
  <conditionalFormatting sqref="Y196:Z196">
    <cfRule type="cellIs" dxfId="113" priority="11" operator="equal">
      <formula>"OPORTUNIDADE"</formula>
    </cfRule>
  </conditionalFormatting>
  <conditionalFormatting sqref="Y196:Z196">
    <cfRule type="cellIs" dxfId="112" priority="9" operator="equal">
      <formula>"NÃO"</formula>
    </cfRule>
    <cfRule type="cellIs" dxfId="111" priority="10" operator="equal">
      <formula>"SIM"</formula>
    </cfRule>
  </conditionalFormatting>
  <conditionalFormatting sqref="Y196:Z196">
    <cfRule type="cellIs" dxfId="110" priority="8" operator="equal">
      <formula>"OPORTUNIDADE"</formula>
    </cfRule>
  </conditionalFormatting>
  <conditionalFormatting sqref="Y196:Z196">
    <cfRule type="cellIs" dxfId="109" priority="6" operator="equal">
      <formula>"NÃO"</formula>
    </cfRule>
    <cfRule type="cellIs" dxfId="108" priority="7" operator="equal">
      <formula>"SIM"</formula>
    </cfRule>
  </conditionalFormatting>
  <conditionalFormatting sqref="Y196:Z196">
    <cfRule type="cellIs" dxfId="107" priority="5" operator="equal">
      <formula>"OPORTUNIDADE"</formula>
    </cfRule>
  </conditionalFormatting>
  <conditionalFormatting sqref="Y196:Z196">
    <cfRule type="cellIs" dxfId="106" priority="3" operator="equal">
      <formula>"NÃO"</formula>
    </cfRule>
    <cfRule type="cellIs" dxfId="105" priority="4" operator="equal">
      <formula>"SIM"</formula>
    </cfRule>
  </conditionalFormatting>
  <conditionalFormatting sqref="BP173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H184" sqref="H18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943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7" t="s">
        <v>1672</v>
      </c>
      <c r="D5" s="358"/>
      <c r="E5" s="358"/>
      <c r="F5" s="358"/>
      <c r="G5" s="358"/>
      <c r="H5" s="358"/>
      <c r="I5" s="358"/>
      <c r="J5" s="359"/>
      <c r="K5" s="360" t="s">
        <v>1673</v>
      </c>
      <c r="L5" s="361"/>
      <c r="M5" s="361"/>
      <c r="N5" s="361"/>
      <c r="O5" s="362" t="s">
        <v>1674</v>
      </c>
      <c r="P5" s="363"/>
      <c r="Q5" s="364"/>
    </row>
    <row r="6" spans="1:17" s="93" customFormat="1" ht="15.75" customHeight="1">
      <c r="A6" s="87" t="s">
        <v>1675</v>
      </c>
      <c r="B6" s="94" t="s">
        <v>1676</v>
      </c>
      <c r="C6" s="95" t="s">
        <v>1163</v>
      </c>
      <c r="D6" s="96" t="s">
        <v>1164</v>
      </c>
      <c r="E6" s="95" t="s">
        <v>1677</v>
      </c>
      <c r="F6" s="95" t="s">
        <v>1154</v>
      </c>
      <c r="G6" s="95" t="s">
        <v>1158</v>
      </c>
      <c r="H6" s="153" t="s">
        <v>626</v>
      </c>
      <c r="I6" s="131" t="s">
        <v>1159</v>
      </c>
      <c r="J6" s="131" t="s">
        <v>1160</v>
      </c>
      <c r="K6" s="139" t="s">
        <v>1154</v>
      </c>
      <c r="L6" s="139" t="s">
        <v>1678</v>
      </c>
      <c r="M6" s="139" t="s">
        <v>626</v>
      </c>
      <c r="N6" s="140" t="s">
        <v>1158</v>
      </c>
      <c r="O6" s="246" t="s">
        <v>1201</v>
      </c>
      <c r="P6" s="157"/>
      <c r="Q6" s="193" t="s">
        <v>1679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Realizado intervalo para exec. de solda no km 495,9 entre TGR-TBR / Prod. 1 Solda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Realizado intervalo para detecção ultrassom no local do acidente TRM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*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Devido risco de exceder jornada, não realizou intervalo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Não entrou em VIA devido não conseguir entrar em VIA por condições desfavoráveis da PN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Realizado intervalo para socaria no km 290+900 entre ZRIZGT - Prod. Total 1010m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Em detecção ultrassom sperry entre TIQ-TRO / V97 em TAL699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Solicitado MC1 às 11h24 / (W70 em TSE1) para carregamento de trilho no km 364 e após condicionado a jornada descarga na ponte no km 343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Solicitado MC1 às 11h24 / (W70 em TSE1) para carregamento de trilho no km 364 e após condicionado a jornada descarga na ponte no km 343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Em inspeção R7D entre TCS-TAG / A60 entre TBR-TVL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Solicitado MC1 às 12h55 / Devido avaria de CBL (Atraso para chegada das MC) - Cancelado FX em D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FX confirmado em D para esmerilhar de TJA-TVI, encerrando em TVI (MC1 00h)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Alt. de Prog. para o km 108+600 devido sem acesso no km programado, por condições de chuva / Realizado intervalo em TIN VIA1. Prod. 2 Soldas + 1 tampão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08h15/ Realizadon intervalo para socaria entre TJA-TVI no km 201+200 / Prod. Total 878m (Baixa Produtividade)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Suprimido em D, devido fluxo de trens no corredor do T2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Realizado intervalo para socaria no km 291+500 entre ZRI-ZGT. Prod. Total 1000m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Não solicitou em D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Em inspeção de VIA entre PSG-PSS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Realizado intervalo para exec. de soldas em PAM Norte / Prod. 2 Soldas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Em intervalo para descarga das pranchas entre POV-PJA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TP Pronto 09h40 / Em intervalo para exec. de soldas no km 562+000 566TEP das 10h43 - 12h23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TRO aguardando finalizar carregamento lastro para liberar PN, inspeção TRO-TAL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Em intervalo as 07:53, segundo intervalo as 09:46, terceiro intervalo as 11:30, realizou 5 soldas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Equipe sem descanso, trabalhou até as 0h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08:56, faixa as 11h após I56, em intervalo as 12:19 até as 15:21, aguarda produção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07:15, autorizado as 08:11, em intervalo as 10:18 até as 12:38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 xml:space="preserve">MC1 10:24, autorizado as 11:05, em inspeção a TAP 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0H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Trancado pelo E14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Não solicitou intervalo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 xml:space="preserve">MC1 10:56, autorizado as 10:59, em intervalo as 11:43 até as 14:43, realizou 4 soldas 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MC1 09:11, autorizado as 11:29 em deslocamento para ZRU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 xml:space="preserve">MC1 08:49, autorizado as 08:51, em inspeção 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Em intervalo as 09:40, realizou 2 soldas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08:08, autroizado as 08:18, em inspeçao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Solicitado MC1 às 09h45, autorizado na VIA às 10h15 / Seguindo em detecção ultrassom sperry (V97 em TMJ)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>Solicitado MC1 09h44, autorizado na VIA às 11h16 / Seguindo em inspeção de VIA devido acidente do i44 (V77 entre TRM-TBE)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Pronto às 09h20, realizado intervalo para exec. de soldas no km 555+000 entre TRM556 / Prod. 4 soldas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Pronto às 09h20, realizado intervalo para subst. de trilho no km 555+000 entre TRM556 / Prod. 20m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Solicitado MC1 às 08h47, autorizado na VIA às 10h05 / Realizado intervalo para desguarnecimento ombro de lastro, inciado às 12h17 - 13h21 (Devido chuvas não conseguiu dar continuidade no intervalo)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>Solicitado MC1 às 08h09, autorizado na VIA às 09h35. Realizado intervalo para desc. de trilho e dormentes na ponte no km 343+000 em TLA350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Solicitado MC1 às 07h17, realizando carregamento em TCS (Sem oportunidade para descarga em D, devido fluxo de trens na região)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Confirmado FX em D para E14, Esmerilhar TID-TIN e após encerrar em TIN (MC1 00h30)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V87 trancado por E14, (Condutor do E14 no local) / Sem oportunidade de FX em D, devido fluxo de trens no local.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>Realizado substituição de trilho em TQIK73 em D-1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>TP Pronto 08h29 realizado intervalo para exec. de solda no km 62,2 em TQI VIA2. Prod. 2 Soldas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Solicitado MC1 às 09h27, autorizado na VIA às 10h35. Realizado intervalo para exec. de soldas (Caminhão de solda) no km 246+118 entre ZVTZDK / Prod. 3 Soldas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>MC1 06:50, autorizado as 06:53, realizado intervalo para socaria (Modernização) km 297+000 em ZGT1 / Prod. Total 400m (Socaria em AMV)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>Pronto às 08h24, realizado intervalo para exec. de soldas no km 1849+500 entre PAMPSO / Prod. 2 Soldas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Solicitado como A17 em POS. Realizado inspeção de chuva na região, encerrado em PAS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realizado intervalo para exec. de soldas no km 554+400 entre TRM556 / Prod. 4 Soldas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Solicitado MC1 às 10h00 / Em detecção ultrassom sperry entre TGR-TOM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Solicitado MC1 às 11h44, autorizado na VIA 12h26 / Em intervalo para desc. de dormentes no km 400+000 em TIP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Solicitado MC1 às 08h47 para serviços DOL km 379+845 entre TBA389 / Sem oportunidade FX na parte da manhã devido fluxo de trens na região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Solicitado MC1 às 07h58 para descarga de dormentes (Modernização) no km 242+400 entre TVI-TJA / Sem oportunidade FX na parte da manhã devido fluxo de trens na região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Em deslocamento entre TVI-TIN / V87 em TSJ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FX Confirmado em D, considerando deslocamento em VMA TIN-TSJ, após esmerilhamento à 16km/h TSJ-TSP, considerando encerrar em TIN (MC1 00h00)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TP Pronto às 08h30, realizado intervalo para exec. de soldas no km 62+100 entre TQI VIA2 / Prod. 4 Soldas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Maq. Edson e Maq. Evaldo acionados / Ag. LIB da MEC para alinhamento da partida do E48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Solicitado MC1 às 09h06, autorizado na VIA 12h28 / Realizado intervalo para exec. de soldas no km 246+100 entre ZVTZDK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Realizado intervalo para socaria (Modernização) no km 303+000 entre ZGT-ZXE. Prod. 1420m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Não circulou em D, devido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Sem oportunidade devido malha saturada, alto fluxo de trens na regiao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 xml:space="preserve">TP pronta 07:44, realizado a execução da solda 10:15 ate 11:45/ 2 solda, anomalia de via, defeito ultrasson km 559 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 xml:space="preserve">TP pronta 07:44, realizado o trabalho troca de trilho das 10:15 ate 11:45/ 40 metros, anomalia de via km 559 ultrasson 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>TP 10:12, sem oportunidade devido houve atraso na partida do i10 procedente do TGR, solicitou MC1 11h40, e o I63 ficou em TBR aguardando o cruzamento com o I10.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MC1 10:35, realiazado a descarga de dormentes no km 436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MC1 10:25,sem faixa devido priorizou o W70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Em intervalo da doll  fracionad das 09:47 ate 12:30, segundo intervalo 14:02 ate 15:30/ sem inf prod.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No local de trabalho intervalo 10:19 ate 12:30</v>
      </c>
    </row>
    <row r="104" spans="1:17" hidden="1">
      <c r="A104" s="97" t="str">
        <f>IF(FN_MC!B102="","*",FN_MC!B102)</f>
        <v>*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Confirmado FX cm CCO e riscado no grafico previsao as 02:00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TP pronta 09:25, em intervalo 09:55 ate 11:55/ 2 soldas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Em execução da solda ate as 13:22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 xml:space="preserve">MC1 06:16, socadora avariou 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10:25/ 1 solda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MC1 10:29, sem faixa devido malha saturada, alto fluxo de trens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Confirmado FX cm CCO e riscado no grafico previsao as 23:30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 xml:space="preserve">TP pronta 08;39, em intervalo das 10:12 ate 12:12, porem começou a chover foi cancelado o intervalo 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 xml:space="preserve">Nao solicitou MC1 devido avaria 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 xml:space="preserve">Nao solicitou devido socadora avaria, nao consegue colocar em modo de trabalho da erro na parte de freio 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12:14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07:40/ Sem oportunidade devido alto fluxo de trens na regiao </v>
      </c>
    </row>
    <row r="132" spans="1:17">
      <c r="A132" s="97">
        <f>IF(FN_MC!B131="","*",FN_MC!B131)</f>
        <v>45971</v>
      </c>
      <c r="B132" s="98" t="str">
        <f>IF(FN_MC!X131="","*",FN_MC!X131)</f>
        <v>Contrato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0.10416666666666667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autorizado inspeção TGR-TIQ</v>
      </c>
    </row>
    <row r="134" spans="1:17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 xml:space="preserve">Sem faixa devido alto fluxo de trens na região </v>
      </c>
    </row>
    <row r="135" spans="1:17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MC1 08:27, em intervalo das 10:25 ate 12:25/ prod. 1780 metros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MC1 12:23, cancelou a mc1 a pedido do coordenador Efraim pois tinha apenas 4 pranchas carregada , alterou a programação para D+1</v>
      </c>
    </row>
    <row r="138" spans="1:17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4.1666666666666664E-2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MC1 09:06, segue em deslocamento de ZSF-TID</v>
      </c>
    </row>
    <row r="139" spans="1:17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 xml:space="preserve">TP pronta 09:34/ Sem oportunidade devido fluxo de trens na região </v>
      </c>
    </row>
    <row r="140" spans="1:17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em execução da solda ate 11:45/ 3 soldas</v>
      </c>
    </row>
    <row r="141" spans="1:17" ht="28.5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 xml:space="preserve">Equipamento avariado , aguardando a liberação </v>
      </c>
    </row>
    <row r="142" spans="1:17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>MC1 08:15, em inspeção de JCB-JAM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0.16666666666666666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CCO cancelou FX em D, devido fluxo + trens prioridades na região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autorizado na VIA às 08h35 / Realizado inspeção R7D entre TIQ-TRO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0.10416666666666667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 xml:space="preserve">Solicitado MC1 às 10h22, realizou MNB para formar cobra-cega, autorizado na VIA 11h02 / 14h21 no local da descarga, avariou controle hidraulico não sendo possível realizar a descarga 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Realizado intervalo DOL no km 425+700 em 416TPC. Prod. Total 3570m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Solicitado MC1 às 09h25, autorizado na VIA às 09h33 / Em intervalo para detecção ultrassom entre TOM-TCS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CCO cancelou FX em D, devido fluxo + trens prioridades na região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08h14, autorizado na VIA às 10h50 para deslocamento entre TIN-TID / Deslocamento realizado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TP Pronto 08h40 para exec. de soldas no km 67+500 em TQIK73 / Realizado intervalo para exec. de soldas, prod. 2 Soldas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Confirmado Prog. em D para E14, considerando MC1 às 21h00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Solicitado MC1 às 09h07 / Realizado intervalo para exec. de soldas (Caminhão) no km 247+500 entre ZVTZDK (Prod. 3 Soldas) - CCO concedeu FX até 17h00, solicitado para recolher às 13h02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Solicitado MC1 às 09h23, autorizado na VIA às 09h47 / Realizado inspeção POV-PAS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M80 livrou 09h19, devido atraso na autorização, não realizou socaria devido alta temperatura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 xml:space="preserve">TP pronta 08:10/ sem oportunidade de faixa devido alto fluxo de trens 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 xml:space="preserve">Sem oportunidade devido  alto fluxo de trens 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TP pronta 10:2/ sem oportunidade devido alto fluxo de trens na regiao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em intervalado para execução da solda 09:11 ate 10:41/ 1 solda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Devido a avaria  do M88 teve que aguardar a liberação, MC1 11:22, aguardando a liberação do M88, aut MC1 14;15, segue em intervalo ate 15:40/ prod. 4 soldas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>MC1 07:44. inspeção de ZWY-ZJU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12hrs/ prod. 680 metros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MC1 09:55, realizado o trabalho do posicionamento de tampões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Realizando a manutençaõ de AMV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07:52/ alteraõa de programação priorizou E40</v>
      </c>
    </row>
    <row r="174" spans="1:17" hidden="1">
      <c r="A174" s="97">
        <f>IF(FN_MC!B173="","*",FN_MC!B173)</f>
        <v>45974</v>
      </c>
      <c r="B174" s="98" t="str">
        <f>IF(FN_MC!X173="","*",FN_MC!X173)</f>
        <v>Oportunidade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0.10416666666666667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intervalo 12:20 ate 14:50/descarregou 6 barras no km 547, devido avariada do I46 hotbox vagao 099092-2 nao conseguiu realizar a descarga no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 xml:space="preserve">TP pronta 08:08, em intervalo das 08:57 ate 10:27/ prod. 2 soldas 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 prod. 1 solda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 xml:space="preserve">MC1 09:37, em intervalo para execução da solta  ate 13hrs/ 3 soldas 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 ate as 13:30 hrs/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>MC1 08:21, realizado o intervalo descarga de barra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1</v>
      </c>
      <c r="P187" s="90"/>
      <c r="Q187" s="145" t="str">
        <f>IF($A$2=1,IF(FN_MC!BJ186="","*",FN_MC!BJ186),IF(FN_MC!BK186="","*",FN_MC!BK186))</f>
        <v>*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1</v>
      </c>
      <c r="P188" s="90"/>
      <c r="Q188" s="145" t="str">
        <f>IF($A$2=1,IF(FN_MC!BJ187="","*",FN_MC!BJ187),IF(FN_MC!BK187="","*",FN_MC!BK187))</f>
        <v>*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8.3333333333333329E-2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0</v>
      </c>
      <c r="P191" s="90"/>
      <c r="Q191" s="145" t="str">
        <f>IF($A$2=1,IF(FN_MC!BJ190="","*",FN_MC!BJ190),IF(FN_MC!BK190="","*",FN_MC!BK190))</f>
        <v>*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0.125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0</v>
      </c>
      <c r="P192" s="90"/>
      <c r="Q192" s="145" t="str">
        <f>IF($A$2=1,IF(FN_MC!BJ191="","*",FN_MC!BJ191),IF(FN_MC!BK191="","*",FN_MC!BK191))</f>
        <v>*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0</v>
      </c>
      <c r="P193" s="90"/>
      <c r="Q193" s="145" t="str">
        <f>IF($A$2=1,IF(FN_MC!BJ192="","*",FN_MC!BJ192),IF(FN_MC!BK192="","*",FN_MC!BK192))</f>
        <v>*</v>
      </c>
    </row>
    <row r="194" spans="1:17" hidden="1">
      <c r="A194" s="97">
        <f>IF(FN_MC!B193="","*",FN_MC!B193)</f>
        <v>45975</v>
      </c>
      <c r="B194" s="98" t="str">
        <f>IF(FN_MC!X193="","*",FN_MC!X193)</f>
        <v>Oportunidade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0</v>
      </c>
      <c r="P194" s="90"/>
      <c r="Q194" s="145" t="str">
        <f>IF($A$2=1,IF(FN_MC!BJ193="","*",FN_MC!BJ193),IF(FN_MC!BK193="","*",FN_MC!BK193))</f>
        <v>*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0</v>
      </c>
      <c r="P195" s="90"/>
      <c r="Q195" s="145" t="str">
        <f>IF($A$2=1,IF(FN_MC!BJ194="","*",FN_MC!BJ194),IF(FN_MC!BK194="","*",FN_MC!BK194))</f>
        <v>*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>*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0</v>
      </c>
      <c r="P197" s="90"/>
      <c r="Q197" s="145" t="str">
        <f>IF($A$2=1,IF(FN_MC!BJ196="","*",FN_MC!BJ196),IF(FN_MC!BK196="","*",FN_MC!BK196))</f>
        <v>*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0</v>
      </c>
      <c r="P198" s="90"/>
      <c r="Q198" s="145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4" t="str">
        <f>IF(FN_MC!K198="","*",FN_MC!K198)</f>
        <v>*</v>
      </c>
      <c r="I199" s="132" t="str">
        <f>IF(FN_MC!O198="","*",FN_MC!O198)</f>
        <v>*</v>
      </c>
      <c r="J199" s="132" t="str">
        <f>IF(FN_MC!P198="","*",FN_MC!P198)</f>
        <v>*</v>
      </c>
      <c r="K199" s="141" t="str">
        <f>IF(FN_MC!AK198="","*",FN_MC!AK198)</f>
        <v>-</v>
      </c>
      <c r="L199" s="141" t="str">
        <f>IF(FN_MC!AM198="","*",FN_MC!AM198)</f>
        <v>-</v>
      </c>
      <c r="M199" s="141" t="str">
        <f>IF(FN_MC!AP198="","*",FN_MC!AP198)</f>
        <v>-</v>
      </c>
      <c r="N199" s="141" t="str">
        <f>IF(FN_MC!AM198="","*",FN_MC!AM198)</f>
        <v>-</v>
      </c>
      <c r="O199" s="174">
        <f>FN_MC!BH198</f>
        <v>0</v>
      </c>
      <c r="P199" s="90"/>
      <c r="Q199" s="145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4" t="str">
        <f>IF(FN_MC!K200="","*",FN_MC!K200)</f>
        <v>*</v>
      </c>
      <c r="I201" s="132" t="str">
        <f>IF(FN_MC!O200="","*",FN_MC!O200)</f>
        <v>*</v>
      </c>
      <c r="J201" s="132" t="str">
        <f>IF(FN_MC!P200="","*",FN_MC!P200)</f>
        <v>*</v>
      </c>
      <c r="K201" s="141" t="str">
        <f>IF(FN_MC!AK200="","*",FN_MC!AK200)</f>
        <v>-</v>
      </c>
      <c r="L201" s="141" t="str">
        <f>IF(FN_MC!AM200="","*",FN_MC!AM200)</f>
        <v>-</v>
      </c>
      <c r="M201" s="141" t="str">
        <f>IF(FN_MC!AP200="","*",FN_MC!AP200)</f>
        <v>-</v>
      </c>
      <c r="N201" s="141" t="str">
        <f>IF(FN_MC!AM200="","*",FN_MC!AM200)</f>
        <v>-</v>
      </c>
      <c r="O201" s="174">
        <f>FN_MC!BH200</f>
        <v>0</v>
      </c>
      <c r="P201" s="90"/>
      <c r="Q201" s="145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4" t="str">
        <f>IF(FN_MC!K201="","*",FN_MC!K201)</f>
        <v>*</v>
      </c>
      <c r="I202" s="132" t="str">
        <f>IF(FN_MC!O201="","*",FN_MC!O201)</f>
        <v>*</v>
      </c>
      <c r="J202" s="132" t="str">
        <f>IF(FN_MC!P201="","*",FN_MC!P201)</f>
        <v>*</v>
      </c>
      <c r="K202" s="141" t="str">
        <f>IF(FN_MC!AK201="","*",FN_MC!AK201)</f>
        <v>-</v>
      </c>
      <c r="L202" s="141" t="str">
        <f>IF(FN_MC!AM201="","*",FN_MC!AM201)</f>
        <v>-</v>
      </c>
      <c r="M202" s="141" t="str">
        <f>IF(FN_MC!AP201="","*",FN_MC!AP201)</f>
        <v>-</v>
      </c>
      <c r="N202" s="141" t="str">
        <f>IF(FN_MC!AM201="","*",FN_MC!AM201)</f>
        <v>-</v>
      </c>
      <c r="O202" s="174">
        <f>FN_MC!BH201</f>
        <v>0</v>
      </c>
      <c r="P202" s="90"/>
      <c r="Q202" s="145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4" t="str">
        <f>IF(FN_MC!K202="","*",FN_MC!K202)</f>
        <v>*</v>
      </c>
      <c r="I203" s="132" t="str">
        <f>IF(FN_MC!O202="","*",FN_MC!O202)</f>
        <v>*</v>
      </c>
      <c r="J203" s="132" t="str">
        <f>IF(FN_MC!P202="","*",FN_MC!P202)</f>
        <v>*</v>
      </c>
      <c r="K203" s="141" t="str">
        <f>IF(FN_MC!AK202="","*",FN_MC!AK202)</f>
        <v>-</v>
      </c>
      <c r="L203" s="141" t="str">
        <f>IF(FN_MC!AM202="","*",FN_MC!AM202)</f>
        <v>-</v>
      </c>
      <c r="M203" s="141" t="str">
        <f>IF(FN_MC!AP202="","*",FN_MC!AP202)</f>
        <v>-</v>
      </c>
      <c r="N203" s="141" t="str">
        <f>IF(FN_MC!AM202="","*",FN_MC!AM202)</f>
        <v>-</v>
      </c>
      <c r="O203" s="174">
        <f>FN_MC!BH202</f>
        <v>0</v>
      </c>
      <c r="P203" s="90"/>
      <c r="Q203" s="145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4" t="str">
        <f>IF(FN_MC!K203="","*",FN_MC!K203)</f>
        <v>*</v>
      </c>
      <c r="I204" s="132" t="str">
        <f>IF(FN_MC!O203="","*",FN_MC!O203)</f>
        <v>*</v>
      </c>
      <c r="J204" s="132" t="str">
        <f>IF(FN_MC!P203="","*",FN_MC!P203)</f>
        <v>*</v>
      </c>
      <c r="K204" s="141" t="str">
        <f>IF(FN_MC!AK203="","*",FN_MC!AK203)</f>
        <v>-</v>
      </c>
      <c r="L204" s="141" t="str">
        <f>IF(FN_MC!AM203="","*",FN_MC!AM203)</f>
        <v>-</v>
      </c>
      <c r="M204" s="141" t="str">
        <f>IF(FN_MC!AP203="","*",FN_MC!AP203)</f>
        <v>-</v>
      </c>
      <c r="N204" s="141" t="str">
        <f>IF(FN_MC!AM203="","*",FN_MC!AM203)</f>
        <v>-</v>
      </c>
      <c r="O204" s="174">
        <f>FN_MC!BH203</f>
        <v>0</v>
      </c>
      <c r="P204" s="90"/>
      <c r="Q204" s="145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4" t="str">
        <f>IF(FN_MC!K204="","*",FN_MC!K204)</f>
        <v>*</v>
      </c>
      <c r="I205" s="132" t="str">
        <f>IF(FN_MC!O204="","*",FN_MC!O204)</f>
        <v>*</v>
      </c>
      <c r="J205" s="132" t="str">
        <f>IF(FN_MC!P204="","*",FN_MC!P204)</f>
        <v>*</v>
      </c>
      <c r="K205" s="141" t="str">
        <f>IF(FN_MC!AK204="","*",FN_MC!AK204)</f>
        <v>-</v>
      </c>
      <c r="L205" s="141" t="str">
        <f>IF(FN_MC!AM204="","*",FN_MC!AM204)</f>
        <v>-</v>
      </c>
      <c r="M205" s="141" t="str">
        <f>IF(FN_MC!AP204="","*",FN_MC!AP204)</f>
        <v>-</v>
      </c>
      <c r="N205" s="141" t="str">
        <f>IF(FN_MC!AM204="","*",FN_MC!AM204)</f>
        <v>-</v>
      </c>
      <c r="O205" s="174">
        <f>FN_MC!BH204</f>
        <v>0</v>
      </c>
      <c r="P205" s="90"/>
      <c r="Q205" s="145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4" t="str">
        <f>IF(FN_MC!K205="","*",FN_MC!K205)</f>
        <v>*</v>
      </c>
      <c r="I206" s="132" t="str">
        <f>IF(FN_MC!O205="","*",FN_MC!O205)</f>
        <v>*</v>
      </c>
      <c r="J206" s="132" t="str">
        <f>IF(FN_MC!P205="","*",FN_MC!P205)</f>
        <v>*</v>
      </c>
      <c r="K206" s="141" t="str">
        <f>IF(FN_MC!AK205="","*",FN_MC!AK205)</f>
        <v>-</v>
      </c>
      <c r="L206" s="141" t="str">
        <f>IF(FN_MC!AM205="","*",FN_MC!AM205)</f>
        <v>-</v>
      </c>
      <c r="M206" s="141" t="str">
        <f>IF(FN_MC!AP205="","*",FN_MC!AP205)</f>
        <v>-</v>
      </c>
      <c r="N206" s="141" t="str">
        <f>IF(FN_MC!AM205="","*",FN_MC!AM205)</f>
        <v>-</v>
      </c>
      <c r="O206" s="174">
        <f>FN_MC!BH205</f>
        <v>0</v>
      </c>
      <c r="P206" s="90"/>
      <c r="Q206" s="145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4" t="str">
        <f>IF(FN_MC!K206="","*",FN_MC!K206)</f>
        <v>*</v>
      </c>
      <c r="I207" s="132" t="str">
        <f>IF(FN_MC!O206="","*",FN_MC!O206)</f>
        <v>*</v>
      </c>
      <c r="J207" s="132" t="str">
        <f>IF(FN_MC!P206="","*",FN_MC!P206)</f>
        <v>*</v>
      </c>
      <c r="K207" s="141" t="str">
        <f>IF(FN_MC!AK206="","*",FN_MC!AK206)</f>
        <v>-</v>
      </c>
      <c r="L207" s="141" t="str">
        <f>IF(FN_MC!AM206="","*",FN_MC!AM206)</f>
        <v>-</v>
      </c>
      <c r="M207" s="141" t="str">
        <f>IF(FN_MC!AP206="","*",FN_MC!AP206)</f>
        <v>-</v>
      </c>
      <c r="N207" s="141" t="str">
        <f>IF(FN_MC!AM206="","*",FN_MC!AM206)</f>
        <v>-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4" t="str">
        <f>IF(FN_MC!K207="","*",FN_MC!K207)</f>
        <v>*</v>
      </c>
      <c r="I208" s="132" t="str">
        <f>IF(FN_MC!O207="","*",FN_MC!O207)</f>
        <v>*</v>
      </c>
      <c r="J208" s="132" t="str">
        <f>IF(FN_MC!P207="","*",FN_MC!P207)</f>
        <v>*</v>
      </c>
      <c r="K208" s="141" t="str">
        <f>IF(FN_MC!AK207="","*",FN_MC!AK207)</f>
        <v>-</v>
      </c>
      <c r="L208" s="141" t="str">
        <f>IF(FN_MC!AM207="","*",FN_MC!AM207)</f>
        <v>-</v>
      </c>
      <c r="M208" s="141" t="str">
        <f>IF(FN_MC!AP207="","*",FN_MC!AP207)</f>
        <v>-</v>
      </c>
      <c r="N208" s="141" t="str">
        <f>IF(FN_MC!AM207="","*",FN_MC!AM207)</f>
        <v>-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4" t="str">
        <f>IF(FN_MC!K208="","*",FN_MC!K208)</f>
        <v>*</v>
      </c>
      <c r="I209" s="132" t="str">
        <f>IF(FN_MC!O208="","*",FN_MC!O208)</f>
        <v>*</v>
      </c>
      <c r="J209" s="132" t="str">
        <f>IF(FN_MC!P208="","*",FN_MC!P208)</f>
        <v>*</v>
      </c>
      <c r="K209" s="141" t="str">
        <f>IF(FN_MC!AK208="","*",FN_MC!AK208)</f>
        <v>-</v>
      </c>
      <c r="L209" s="141" t="str">
        <f>IF(FN_MC!AM208="","*",FN_MC!AM208)</f>
        <v>-</v>
      </c>
      <c r="M209" s="141" t="str">
        <f>IF(FN_MC!AP208="","*",FN_MC!AP208)</f>
        <v>-</v>
      </c>
      <c r="N209" s="141" t="str">
        <f>IF(FN_MC!AM208="","*",FN_MC!AM208)</f>
        <v>-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4" t="str">
        <f>IF(FN_MC!K209="","*",FN_MC!K209)</f>
        <v>*</v>
      </c>
      <c r="I210" s="132" t="str">
        <f>IF(FN_MC!O209="","*",FN_MC!O209)</f>
        <v>*</v>
      </c>
      <c r="J210" s="132" t="str">
        <f>IF(FN_MC!P209="","*",FN_MC!P209)</f>
        <v>*</v>
      </c>
      <c r="K210" s="141" t="str">
        <f>IF(FN_MC!AK209="","*",FN_MC!AK209)</f>
        <v>-</v>
      </c>
      <c r="L210" s="141" t="str">
        <f>IF(FN_MC!AM209="","*",FN_MC!AM209)</f>
        <v>-</v>
      </c>
      <c r="M210" s="141" t="str">
        <f>IF(FN_MC!AP209="","*",FN_MC!AP209)</f>
        <v>-</v>
      </c>
      <c r="N210" s="141" t="str">
        <f>IF(FN_MC!AM209="","*",FN_MC!AM209)</f>
        <v>-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4" t="str">
        <f>IF(FN_MC!K210="","*",FN_MC!K210)</f>
        <v>*</v>
      </c>
      <c r="I211" s="132" t="str">
        <f>IF(FN_MC!O210="","*",FN_MC!O210)</f>
        <v>*</v>
      </c>
      <c r="J211" s="132" t="str">
        <f>IF(FN_MC!P210="","*",FN_MC!P210)</f>
        <v>*</v>
      </c>
      <c r="K211" s="141" t="str">
        <f>IF(FN_MC!AK210="","*",FN_MC!AK210)</f>
        <v>-</v>
      </c>
      <c r="L211" s="141" t="str">
        <f>IF(FN_MC!AM210="","*",FN_MC!AM210)</f>
        <v>-</v>
      </c>
      <c r="M211" s="141" t="str">
        <f>IF(FN_MC!AP210="","*",FN_MC!AP210)</f>
        <v>-</v>
      </c>
      <c r="N211" s="141" t="str">
        <f>IF(FN_MC!AM210="","*",FN_MC!AM210)</f>
        <v>-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4" t="str">
        <f>IF(FN_MC!K211="","*",FN_MC!K211)</f>
        <v>*</v>
      </c>
      <c r="I212" s="132" t="str">
        <f>IF(FN_MC!O211="","*",FN_MC!O211)</f>
        <v>*</v>
      </c>
      <c r="J212" s="132" t="str">
        <f>IF(FN_MC!P211="","*",FN_MC!P211)</f>
        <v>*</v>
      </c>
      <c r="K212" s="141" t="str">
        <f>IF(FN_MC!AK211="","*",FN_MC!AK211)</f>
        <v>-</v>
      </c>
      <c r="L212" s="141" t="str">
        <f>IF(FN_MC!AM211="","*",FN_MC!AM211)</f>
        <v>-</v>
      </c>
      <c r="M212" s="141" t="str">
        <f>IF(FN_MC!AP211="","*",FN_MC!AP211)</f>
        <v>-</v>
      </c>
      <c r="N212" s="141" t="str">
        <f>IF(FN_MC!AM211="","*",FN_MC!AM211)</f>
        <v>-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4" t="str">
        <f>IF(FN_MC!K212="","*",FN_MC!K212)</f>
        <v>*</v>
      </c>
      <c r="I213" s="132" t="str">
        <f>IF(FN_MC!O212="","*",FN_MC!O212)</f>
        <v>*</v>
      </c>
      <c r="J213" s="132" t="str">
        <f>IF(FN_MC!P212="","*",FN_MC!P212)</f>
        <v>*</v>
      </c>
      <c r="K213" s="141" t="str">
        <f>IF(FN_MC!AK212="","*",FN_MC!AK212)</f>
        <v>-</v>
      </c>
      <c r="L213" s="141" t="str">
        <f>IF(FN_MC!AM212="","*",FN_MC!AM212)</f>
        <v>-</v>
      </c>
      <c r="M213" s="141" t="str">
        <f>IF(FN_MC!AP212="","*",FN_MC!AP212)</f>
        <v>-</v>
      </c>
      <c r="N213" s="141" t="str">
        <f>IF(FN_MC!AM212="","*",FN_MC!AM212)</f>
        <v>-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4" t="str">
        <f>IF(FN_MC!K213="","*",FN_MC!K213)</f>
        <v>*</v>
      </c>
      <c r="I214" s="132" t="str">
        <f>IF(FN_MC!O213="","*",FN_MC!O213)</f>
        <v>*</v>
      </c>
      <c r="J214" s="132" t="str">
        <f>IF(FN_MC!P213="","*",FN_MC!P213)</f>
        <v>*</v>
      </c>
      <c r="K214" s="141" t="str">
        <f>IF(FN_MC!AK213="","*",FN_MC!AK213)</f>
        <v>-</v>
      </c>
      <c r="L214" s="141" t="str">
        <f>IF(FN_MC!AM213="","*",FN_MC!AM213)</f>
        <v>-</v>
      </c>
      <c r="M214" s="141" t="str">
        <f>IF(FN_MC!AP213="","*",FN_MC!AP213)</f>
        <v>-</v>
      </c>
      <c r="N214" s="141" t="str">
        <f>IF(FN_MC!AM213="","*",FN_MC!AM213)</f>
        <v>-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4" t="str">
        <f>IF(FN_MC!K214="","*",FN_MC!K214)</f>
        <v>*</v>
      </c>
      <c r="I215" s="132" t="str">
        <f>IF(FN_MC!O214="","*",FN_MC!O214)</f>
        <v>*</v>
      </c>
      <c r="J215" s="132" t="str">
        <f>IF(FN_MC!P214="","*",FN_MC!P214)</f>
        <v>*</v>
      </c>
      <c r="K215" s="141" t="str">
        <f>IF(FN_MC!AK214="","*",FN_MC!AK214)</f>
        <v>-</v>
      </c>
      <c r="L215" s="141" t="str">
        <f>IF(FN_MC!AM214="","*",FN_MC!AM214)</f>
        <v>-</v>
      </c>
      <c r="M215" s="141" t="str">
        <f>IF(FN_MC!AP214="","*",FN_MC!AP214)</f>
        <v>-</v>
      </c>
      <c r="N215" s="141" t="str">
        <f>IF(FN_MC!AM214="","*",FN_MC!AM214)</f>
        <v>-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4" t="str">
        <f>IF(FN_MC!K215="","*",FN_MC!K215)</f>
        <v>*</v>
      </c>
      <c r="I216" s="132" t="str">
        <f>IF(FN_MC!O215="","*",FN_MC!O215)</f>
        <v>*</v>
      </c>
      <c r="J216" s="132" t="str">
        <f>IF(FN_MC!P215="","*",FN_MC!P215)</f>
        <v>*</v>
      </c>
      <c r="K216" s="141" t="str">
        <f>IF(FN_MC!AK215="","*",FN_MC!AK215)</f>
        <v>-</v>
      </c>
      <c r="L216" s="141" t="str">
        <f>IF(FN_MC!AM215="","*",FN_MC!AM215)</f>
        <v>-</v>
      </c>
      <c r="M216" s="141" t="str">
        <f>IF(FN_MC!AP215="","*",FN_MC!AP215)</f>
        <v>-</v>
      </c>
      <c r="N216" s="141" t="str">
        <f>IF(FN_MC!AM215="","*",FN_MC!AM215)</f>
        <v>-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4" t="str">
        <f>IF(FN_MC!K216="","*",FN_MC!K216)</f>
        <v>*</v>
      </c>
      <c r="I217" s="132" t="str">
        <f>IF(FN_MC!O216="","*",FN_MC!O216)</f>
        <v>*</v>
      </c>
      <c r="J217" s="132" t="str">
        <f>IF(FN_MC!P216="","*",FN_MC!P216)</f>
        <v>*</v>
      </c>
      <c r="K217" s="141" t="str">
        <f>IF(FN_MC!AK216="","*",FN_MC!AK216)</f>
        <v>-</v>
      </c>
      <c r="L217" s="141" t="str">
        <f>IF(FN_MC!AM216="","*",FN_MC!AM216)</f>
        <v>-</v>
      </c>
      <c r="M217" s="141" t="str">
        <f>IF(FN_MC!AP216="","*",FN_MC!AP216)</f>
        <v>-</v>
      </c>
      <c r="N217" s="141" t="str">
        <f>IF(FN_MC!AM216="","*",FN_MC!AM216)</f>
        <v>-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4" t="str">
        <f>IF(FN_MC!K217="","*",FN_MC!K217)</f>
        <v>*</v>
      </c>
      <c r="I218" s="132" t="str">
        <f>IF(FN_MC!O217="","*",FN_MC!O217)</f>
        <v>*</v>
      </c>
      <c r="J218" s="132" t="str">
        <f>IF(FN_MC!P217="","*",FN_MC!P217)</f>
        <v>*</v>
      </c>
      <c r="K218" s="141" t="str">
        <f>IF(FN_MC!AK217="","*",FN_MC!AK217)</f>
        <v>-</v>
      </c>
      <c r="L218" s="141" t="str">
        <f>IF(FN_MC!AM217="","*",FN_MC!AM217)</f>
        <v>-</v>
      </c>
      <c r="M218" s="141" t="str">
        <f>IF(FN_MC!AP217="","*",FN_MC!AP217)</f>
        <v>-</v>
      </c>
      <c r="N218" s="141" t="str">
        <f>IF(FN_MC!AM217="","*",FN_MC!AM217)</f>
        <v>-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4" t="str">
        <f>IF(FN_MC!K218="","*",FN_MC!K218)</f>
        <v>*</v>
      </c>
      <c r="I219" s="132" t="str">
        <f>IF(FN_MC!O218="","*",FN_MC!O218)</f>
        <v>*</v>
      </c>
      <c r="J219" s="132" t="str">
        <f>IF(FN_MC!P218="","*",FN_MC!P218)</f>
        <v>*</v>
      </c>
      <c r="K219" s="141" t="str">
        <f>IF(FN_MC!AK218="","*",FN_MC!AK218)</f>
        <v>-</v>
      </c>
      <c r="L219" s="141" t="str">
        <f>IF(FN_MC!AM218="","*",FN_MC!AM218)</f>
        <v>-</v>
      </c>
      <c r="M219" s="141" t="str">
        <f>IF(FN_MC!AP218="","*",FN_MC!AP218)</f>
        <v>-</v>
      </c>
      <c r="N219" s="141" t="str">
        <f>IF(FN_MC!AM218="","*",FN_MC!AM218)</f>
        <v>-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4" t="str">
        <f>IF(FN_MC!K222="","*",FN_MC!K222)</f>
        <v>*</v>
      </c>
      <c r="I222" s="132" t="str">
        <f>IF(FN_MC!O222="","*",FN_MC!O222)</f>
        <v>*</v>
      </c>
      <c r="J222" s="132" t="str">
        <f>IF(FN_MC!P222="","*",FN_MC!P222)</f>
        <v>*</v>
      </c>
      <c r="K222" s="141" t="str">
        <f>IF(FN_MC!AK222="","*",FN_MC!AK222)</f>
        <v>-</v>
      </c>
      <c r="L222" s="141" t="str">
        <f>IF(FN_MC!AM222="","*",FN_MC!AM222)</f>
        <v>-</v>
      </c>
      <c r="M222" s="141" t="str">
        <f>IF(FN_MC!AP222="","*",FN_MC!AP222)</f>
        <v>-</v>
      </c>
      <c r="N222" s="141" t="str">
        <f>IF(FN_MC!AM222="","*",FN_MC!AM222)</f>
        <v>-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-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-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-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-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-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-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-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1679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Q1" workbookViewId="0">
      <selection sqref="A1:U190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5"/>
      <c r="B1" s="366"/>
      <c r="C1" s="367"/>
      <c r="L1" s="101"/>
      <c r="M1" s="124"/>
      <c r="N1" s="288"/>
      <c r="O1" s="288"/>
      <c r="P1" s="170"/>
      <c r="Q1" s="368" t="s">
        <v>1211</v>
      </c>
      <c r="R1" s="369"/>
      <c r="U1" s="102"/>
      <c r="V1" s="370" t="s">
        <v>1680</v>
      </c>
      <c r="W1" s="370"/>
      <c r="X1" s="370"/>
      <c r="Y1" s="104"/>
    </row>
    <row r="2" spans="1:25" s="100" customFormat="1" ht="11.25" customHeight="1">
      <c r="A2" s="105" t="s">
        <v>1681</v>
      </c>
      <c r="B2" s="105" t="s">
        <v>1676</v>
      </c>
      <c r="C2" s="105" t="s">
        <v>603</v>
      </c>
      <c r="D2" s="106" t="s">
        <v>1163</v>
      </c>
      <c r="E2" s="106" t="s">
        <v>1164</v>
      </c>
      <c r="F2" s="106" t="s">
        <v>1675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7</v>
      </c>
      <c r="M2" s="126" t="s">
        <v>3</v>
      </c>
      <c r="N2" s="289" t="s">
        <v>1156</v>
      </c>
      <c r="O2" s="289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1682</v>
      </c>
      <c r="U2" s="108" t="s">
        <v>1166</v>
      </c>
      <c r="V2" s="103">
        <f ca="1">TODAY()-1</f>
        <v>45974</v>
      </c>
      <c r="W2" s="103">
        <f ca="1">V2-1</f>
        <v>45973</v>
      </c>
      <c r="X2" s="103">
        <f ca="1">W2-1</f>
        <v>45972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2</v>
      </c>
      <c r="W5" s="112">
        <f ca="1">_xlfn.XLOOKUP(G5&amp;$W$2,BS_CONTROLE[CHAVE],BS_CONTROLE[Quantidade_11],"-")</f>
        <v>0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>
        <f ca="1">_xlfn.XLOOKUP(G6&amp;$X$2,BS_CONTROLE[CHAVE],BS_CONTROLE[Quantidade_11],"-")</f>
        <v>18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1</v>
      </c>
      <c r="W9" s="112">
        <f ca="1">_xlfn.XLOOKUP(G9&amp;$W$2,BS_CONTROLE[CHAVE],BS_CONTROLE[Quantidade_11],"-")</f>
        <v>1</v>
      </c>
      <c r="X9" s="112">
        <f ca="1">_xlfn.XLOOKUP(G9&amp;$X$2,BS_CONTROLE[CHAVE],BS_CONTROLE[Quantidade_11],"-")</f>
        <v>2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1160</v>
      </c>
      <c r="W10" s="112">
        <f ca="1">_xlfn.XLOOKUP(G10&amp;$W$2,BS_CONTROLE[CHAVE],BS_CONTROLE[Quantidade_11],"-")</f>
        <v>680</v>
      </c>
      <c r="X10" s="112">
        <f ca="1">_xlfn.XLOOKUP(G10&amp;$X$2,BS_CONTROLE[CHAVE],BS_CONTROLE[Quantidade_11],"-")</f>
        <v>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>
        <f ca="1">_xlfn.XLOOKUP(G13&amp;$W$2,BS_CONTROLE[CHAVE],BS_CONTROLE[Quantidade_11],"-")</f>
        <v>30</v>
      </c>
      <c r="X13" s="112">
        <f ca="1">_xlfn.XLOOKUP(G13&amp;$X$2,BS_CONTROLE[CHAVE],BS_CONTROLE[Quantidade_11],"-")</f>
        <v>110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>
        <f ca="1">_xlfn.XLOOKUP(G14&amp;$X$2,BS_CONTROLE[CHAVE],BS_CONTROLE[Quantidade_11],"-")</f>
        <v>18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>
        <f ca="1">_xlfn.XLOOKUP(G17&amp;$W$2,BS_CONTROLE[CHAVE],BS_CONTROLE[Quantidade_11],"-")</f>
        <v>30</v>
      </c>
      <c r="X17" s="112">
        <f ca="1">_xlfn.XLOOKUP(G17&amp;$X$2,BS_CONTROLE[CHAVE],BS_CONTROLE[Quantidade_11],"-")</f>
        <v>110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1160</v>
      </c>
      <c r="W18" s="112">
        <f ca="1">_xlfn.XLOOKUP(G18&amp;$W$2,BS_CONTROLE[CHAVE],BS_CONTROLE[Quantidade_11],"-")</f>
        <v>680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>
        <f ca="1">_xlfn.XLOOKUP(G20&amp;$W$2,BS_CONTROLE[CHAVE],BS_CONTROLE[Quantidade_11],"-")</f>
        <v>30</v>
      </c>
      <c r="X20" s="112">
        <f ca="1">_xlfn.XLOOKUP(G20&amp;$X$2,BS_CONTROLE[CHAVE],BS_CONTROLE[Quantidade_11],"-")</f>
        <v>110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280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140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>
        <f ca="1">_xlfn.XLOOKUP(G25&amp;$X$2,BS_CONTROLE[CHAVE],BS_CONTROLE[Quantidade_11],"-")</f>
        <v>18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1</v>
      </c>
      <c r="W26" s="112">
        <f ca="1">_xlfn.XLOOKUP(G26&amp;$W$2,BS_CONTROLE[CHAVE],BS_CONTROLE[Quantidade_11],"-")</f>
        <v>1</v>
      </c>
      <c r="X26" s="112">
        <f ca="1">_xlfn.XLOOKUP(G26&amp;$X$2,BS_CONTROLE[CHAVE],BS_CONTROLE[Quantidade_11],"-")</f>
        <v>2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1160</v>
      </c>
      <c r="W29" s="112">
        <f ca="1">_xlfn.XLOOKUP(G29&amp;$W$2,BS_CONTROLE[CHAVE],BS_CONTROLE[Quantidade_11],"-")</f>
        <v>680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>
        <f ca="1">_xlfn.XLOOKUP(G30&amp;$X$2,BS_CONTROLE[CHAVE],BS_CONTROLE[Quantidade_11],"-")</f>
        <v>1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>
        <f ca="1">_xlfn.XLOOKUP(G33&amp;$V$2,BS_CONTROLE[CHAVE],BS_CONTROLE[Quantidade_11],"-")</f>
        <v>1</v>
      </c>
      <c r="W33" s="112">
        <f ca="1">_xlfn.XLOOKUP(G33&amp;$W$2,BS_CONTROLE[CHAVE],BS_CONTROLE[Quantidade_11],"-")</f>
        <v>72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0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>
        <f ca="1">_xlfn.XLOOKUP(G36&amp;$V$2,BS_CONTROLE[CHAVE],BS_CONTROLE[Quantidade_11],"-")</f>
        <v>0</v>
      </c>
      <c r="W36" s="112" t="str">
        <f ca="1">_xlfn.XLOOKUP(G36&amp;$W$2,BS_CONTROLE[CHAVE],BS_CONTROLE[Quantidade_11],"-")</f>
        <v>-</v>
      </c>
      <c r="X36" s="112">
        <f ca="1">_xlfn.XLOOKUP(G36&amp;$X$2,BS_CONTROLE[CHAVE],BS_CONTROLE[Quantidade_11],"-")</f>
        <v>0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>
        <f ca="1">_xlfn.XLOOKUP(G37&amp;$W$2,BS_CONTROLE[CHAVE],BS_CONTROLE[Quantidade_11],"-")</f>
        <v>30</v>
      </c>
      <c r="X37" s="112">
        <f ca="1">_xlfn.XLOOKUP(G37&amp;$X$2,BS_CONTROLE[CHAVE],BS_CONTROLE[Quantidade_11],"-")</f>
        <v>110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0</v>
      </c>
      <c r="W39" s="112">
        <f ca="1">_xlfn.XLOOKUP(G39&amp;$W$2,BS_CONTROLE[CHAVE],BS_CONTROLE[Quantidade_11],"-")</f>
        <v>0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>
        <f ca="1">_xlfn.XLOOKUP(G40&amp;$X$2,BS_CONTROLE[CHAVE],BS_CONTROLE[Quantidade_11],"-")</f>
        <v>3570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0</v>
      </c>
      <c r="W43" s="112">
        <f ca="1">_xlfn.XLOOKUP(G43&amp;$W$2,BS_CONTROLE[CHAVE],BS_CONTROLE[Quantidade_11],"-")</f>
        <v>0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>
        <f ca="1">_xlfn.XLOOKUP(G45&amp;$X$2,BS_CONTROLE[CHAVE],BS_CONTROLE[Quantidade_11],"-")</f>
        <v>18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1</v>
      </c>
      <c r="W47" s="112">
        <f ca="1">_xlfn.XLOOKUP(G47&amp;$W$2,BS_CONTROLE[CHAVE],BS_CONTROLE[Quantidade_11],"-")</f>
        <v>1</v>
      </c>
      <c r="X47" s="112">
        <f ca="1">_xlfn.XLOOKUP(G47&amp;$X$2,BS_CONTROLE[CHAVE],BS_CONTROLE[Quantidade_11],"-")</f>
        <v>2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3</v>
      </c>
      <c r="W48" s="112">
        <f ca="1">_xlfn.XLOOKUP(G48&amp;$W$2,BS_CONTROLE[CHAVE],BS_CONTROLE[Quantidade_11],"-")</f>
        <v>4</v>
      </c>
      <c r="X48" s="112">
        <f ca="1">_xlfn.XLOOKUP(G48&amp;$X$2,BS_CONTROLE[CHAVE],BS_CONTROLE[Quantidade_11],"-")</f>
        <v>3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1160</v>
      </c>
      <c r="W50" s="112">
        <f ca="1">_xlfn.XLOOKUP(G50&amp;$W$2,BS_CONTROLE[CHAVE],BS_CONTROLE[Quantidade_11],"-")</f>
        <v>680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>
        <f ca="1">_xlfn.XLOOKUP(G52&amp;$V$2,BS_CONTROLE[CHAVE],BS_CONTROLE[Quantidade_11],"-")</f>
        <v>1</v>
      </c>
      <c r="W52" s="112">
        <f ca="1">_xlfn.XLOOKUP(G52&amp;$W$2,BS_CONTROLE[CHAVE],BS_CONTROLE[Quantidade_11],"-")</f>
        <v>72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>
        <f ca="1">_xlfn.XLOOKUP(G56&amp;$W$2,BS_CONTROLE[CHAVE],BS_CONTROLE[Quantidade_11],"-")</f>
        <v>30</v>
      </c>
      <c r="X56" s="112">
        <f ca="1">_xlfn.XLOOKUP(G56&amp;$X$2,BS_CONTROLE[CHAVE],BS_CONTROLE[Quantidade_11],"-")</f>
        <v>110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0</v>
      </c>
      <c r="W58" s="112">
        <f ca="1">_xlfn.XLOOKUP(G58&amp;$W$2,BS_CONTROLE[CHAVE],BS_CONTROLE[Quantidade_11],"-")</f>
        <v>0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>
        <f ca="1">_xlfn.XLOOKUP(G60&amp;$X$2,BS_CONTROLE[CHAVE],BS_CONTROLE[Quantidade_11],"-")</f>
        <v>3570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>
        <f ca="1">_xlfn.XLOOKUP(G64&amp;$X$2,BS_CONTROLE[CHAVE],BS_CONTROLE[Quantidade_11],"-")</f>
        <v>18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3</v>
      </c>
      <c r="W70" s="112">
        <f ca="1">_xlfn.XLOOKUP(G70&amp;$W$2,BS_CONTROLE[CHAVE],BS_CONTROLE[Quantidade_11],"-")</f>
        <v>4</v>
      </c>
      <c r="X70" s="112">
        <f ca="1">_xlfn.XLOOKUP(G70&amp;$X$2,BS_CONTROLE[CHAVE],BS_CONTROLE[Quantidade_11],"-")</f>
        <v>3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>
        <f ca="1">_xlfn.XLOOKUP(G71&amp;$V$2,BS_CONTROLE[CHAVE],BS_CONTROLE[Quantidade_11],"-")</f>
        <v>1160</v>
      </c>
      <c r="W71" s="112">
        <f ca="1">_xlfn.XLOOKUP(G71&amp;$W$2,BS_CONTROLE[CHAVE],BS_CONTROLE[Quantidade_11],"-")</f>
        <v>680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0</v>
      </c>
      <c r="W76" s="112">
        <f ca="1">_xlfn.XLOOKUP(G76&amp;$W$2,BS_CONTROLE[CHAVE],BS_CONTROLE[Quantidade_11],"-")</f>
        <v>0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>
        <f ca="1">_xlfn.XLOOKUP(G78&amp;$W$2,BS_CONTROLE[CHAVE],BS_CONTROLE[Quantidade_11],"-")</f>
        <v>30</v>
      </c>
      <c r="X78" s="112">
        <f ca="1">_xlfn.XLOOKUP(G78&amp;$X$2,BS_CONTROLE[CHAVE],BS_CONTROLE[Quantidade_11],"-")</f>
        <v>110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>
        <f ca="1">_xlfn.XLOOKUP(G80&amp;$X$2,BS_CONTROLE[CHAVE],BS_CONTROLE[Quantidade_11],"-")</f>
        <v>3570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>
        <f ca="1">_xlfn.XLOOKUP(G83&amp;$X$2,BS_CONTROLE[CHAVE],BS_CONTROLE[Quantidade_11],"-")</f>
        <v>18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3</v>
      </c>
      <c r="W86" s="112">
        <f ca="1">_xlfn.XLOOKUP(G86&amp;$W$2,BS_CONTROLE[CHAVE],BS_CONTROLE[Quantidade_11],"-")</f>
        <v>4</v>
      </c>
      <c r="X86" s="112">
        <f ca="1">_xlfn.XLOOKUP(G86&amp;$X$2,BS_CONTROLE[CHAVE],BS_CONTROLE[Quantidade_11],"-")</f>
        <v>3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>
        <f ca="1">_xlfn.XLOOKUP(G87&amp;$V$2,BS_CONTROLE[CHAVE],BS_CONTROLE[Quantidade_11],"-")</f>
        <v>1160</v>
      </c>
      <c r="W87" s="112">
        <f ca="1">_xlfn.XLOOKUP(G87&amp;$W$2,BS_CONTROLE[CHAVE],BS_CONTROLE[Quantidade_11],"-")</f>
        <v>680</v>
      </c>
      <c r="X87" s="112">
        <f ca="1">_xlfn.XLOOKUP(G87&amp;$X$2,BS_CONTROLE[CHAVE],BS_CONTROLE[Quantidade_11],"-")</f>
        <v>0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>
        <f ca="1">_xlfn.XLOOKUP(G91&amp;$V$2,BS_CONTROLE[CHAVE],BS_CONTROLE[Quantidade_11],"-")</f>
        <v>0</v>
      </c>
      <c r="W91" s="112" t="str">
        <f ca="1">_xlfn.XLOOKUP(G91&amp;$W$2,BS_CONTROLE[CHAVE],BS_CONTROLE[Quantidade_11],"-")</f>
        <v>-</v>
      </c>
      <c r="X91" s="112">
        <f ca="1">_xlfn.XLOOKUP(G91&amp;$X$2,BS_CONTROLE[CHAVE],BS_CONTROLE[Quantidade_11],"-")</f>
        <v>0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0</v>
      </c>
      <c r="W93" s="112">
        <f ca="1">_xlfn.XLOOKUP(G93&amp;$W$2,BS_CONTROLE[CHAVE],BS_CONTROLE[Quantidade_11],"-")</f>
        <v>0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2</v>
      </c>
      <c r="W95" s="112">
        <f ca="1">_xlfn.XLOOKUP(G95&amp;$W$2,BS_CONTROLE[CHAVE],BS_CONTROLE[Quantidade_11],"-")</f>
        <v>0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>
        <f ca="1">_xlfn.XLOOKUP(G97&amp;$W$2,BS_CONTROLE[CHAVE],BS_CONTROLE[Quantidade_11],"-")</f>
        <v>30</v>
      </c>
      <c r="X97" s="112">
        <f ca="1">_xlfn.XLOOKUP(G97&amp;$X$2,BS_CONTROLE[CHAVE],BS_CONTROLE[Quantidade_11],"-")</f>
        <v>110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>
        <f ca="1">_xlfn.XLOOKUP(G98&amp;$X$2,BS_CONTROLE[CHAVE],BS_CONTROLE[Quantidade_11],"-")</f>
        <v>3570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0</v>
      </c>
      <c r="W99" s="112">
        <f ca="1">_xlfn.XLOOKUP(G99&amp;$W$2,BS_CONTROLE[CHAVE],BS_CONTROLE[Quantidade_11],"-")</f>
        <v>0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 t="str">
        <f>IF(FN_MC!B102="","*",FN_MC!B102)</f>
        <v>*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1020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 t="str">
        <f ca="1">_xlfn.XLOOKUP(G100&amp;$V$2,BS_CONTROLE[CHAVE],BS_CONTROLE[Quantidade_11],"-")</f>
        <v>-</v>
      </c>
      <c r="W100" s="112">
        <f ca="1">_xlfn.XLOOKUP(G100&amp;$W$2,BS_CONTROLE[CHAVE],BS_CONTROLE[Quantidade_11],"-")</f>
        <v>0</v>
      </c>
      <c r="X100" s="112">
        <f ca="1">_xlfn.XLOOKUP(G100&amp;$X$2,BS_CONTROLE[CHAVE],BS_CONTROLE[Quantidade_11],"-")</f>
        <v>1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>
        <f ca="1">_xlfn.XLOOKUP(G101&amp;$X$2,BS_CONTROLE[CHAVE],BS_CONTROLE[Quantidade_11],"-")</f>
        <v>18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3</v>
      </c>
      <c r="W103" s="112">
        <f ca="1">_xlfn.XLOOKUP(G103&amp;$W$2,BS_CONTROLE[CHAVE],BS_CONTROLE[Quantidade_11],"-")</f>
        <v>4</v>
      </c>
      <c r="X103" s="112">
        <f ca="1">_xlfn.XLOOKUP(G103&amp;$X$2,BS_CONTROLE[CHAVE],BS_CONTROLE[Quantidade_11],"-")</f>
        <v>3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>
        <f ca="1">_xlfn.XLOOKUP(G104&amp;$V$2,BS_CONTROLE[CHAVE],BS_CONTROLE[Quantidade_11],"-")</f>
        <v>1160</v>
      </c>
      <c r="W104" s="112">
        <f ca="1">_xlfn.XLOOKUP(G104&amp;$W$2,BS_CONTROLE[CHAVE],BS_CONTROLE[Quantidade_11],"-")</f>
        <v>680</v>
      </c>
      <c r="X104" s="112">
        <f ca="1">_xlfn.XLOOKUP(G104&amp;$X$2,BS_CONTROLE[CHAVE],BS_CONTROLE[Quantidade_11],"-")</f>
        <v>0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0</v>
      </c>
      <c r="W105" s="112">
        <f ca="1">_xlfn.XLOOKUP(G105&amp;$W$2,BS_CONTROLE[CHAVE],BS_CONTROLE[Quantidade_11],"-")</f>
        <v>0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2</v>
      </c>
      <c r="W107" s="112">
        <f ca="1">_xlfn.XLOOKUP(G107&amp;$W$2,BS_CONTROLE[CHAVE],BS_CONTROLE[Quantidade_11],"-")</f>
        <v>0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>
        <f ca="1">_xlfn.XLOOKUP(G108&amp;$W$2,BS_CONTROLE[CHAVE],BS_CONTROLE[Quantidade_11],"-")</f>
        <v>30</v>
      </c>
      <c r="X108" s="112">
        <f ca="1">_xlfn.XLOOKUP(G108&amp;$X$2,BS_CONTROLE[CHAVE],BS_CONTROLE[Quantidade_11],"-")</f>
        <v>110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>
        <f ca="1">_xlfn.XLOOKUP(G109&amp;$X$2,BS_CONTROLE[CHAVE],BS_CONTROLE[Quantidade_11],"-")</f>
        <v>3570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>
        <f ca="1">_xlfn.XLOOKUP(G110&amp;$V$2,BS_CONTROLE[CHAVE],BS_CONTROLE[Quantidade_11],"-")</f>
        <v>2184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>
        <f ca="1">_xlfn.XLOOKUP(G111&amp;$X$2,BS_CONTROLE[CHAVE],BS_CONTROLE[Quantidade_11],"-")</f>
        <v>18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>
        <f ca="1">_xlfn.XLOOKUP(G112&amp;$V$2,BS_CONTROLE[CHAVE],BS_CONTROLE[Quantidade_11],"-")</f>
        <v>1</v>
      </c>
      <c r="W112" s="112">
        <f ca="1">_xlfn.XLOOKUP(G112&amp;$W$2,BS_CONTROLE[CHAVE],BS_CONTROLE[Quantidade_11],"-")</f>
        <v>1</v>
      </c>
      <c r="X112" s="112">
        <f ca="1">_xlfn.XLOOKUP(G112&amp;$X$2,BS_CONTROLE[CHAVE],BS_CONTROLE[Quantidade_11],"-")</f>
        <v>2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3</v>
      </c>
      <c r="W114" s="112">
        <f ca="1">_xlfn.XLOOKUP(G114&amp;$W$2,BS_CONTROLE[CHAVE],BS_CONTROLE[Quantidade_11],"-")</f>
        <v>4</v>
      </c>
      <c r="X114" s="112">
        <f ca="1">_xlfn.XLOOKUP(G114&amp;$X$2,BS_CONTROLE[CHAVE],BS_CONTROLE[Quantidade_11],"-")</f>
        <v>3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>
        <f ca="1">_xlfn.XLOOKUP(G115&amp;$V$2,BS_CONTROLE[CHAVE],BS_CONTROLE[Quantidade_11],"-")</f>
        <v>1160</v>
      </c>
      <c r="W115" s="112">
        <f ca="1">_xlfn.XLOOKUP(G115&amp;$W$2,BS_CONTROLE[CHAVE],BS_CONTROLE[Quantidade_11],"-")</f>
        <v>680</v>
      </c>
      <c r="X115" s="112">
        <f ca="1">_xlfn.XLOOKUP(G115&amp;$X$2,BS_CONTROLE[CHAVE],BS_CONTROLE[Quantidade_11],"-")</f>
        <v>0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>
        <f ca="1">_xlfn.XLOOKUP(G118&amp;$X$2,BS_CONTROLE[CHAVE],BS_CONTROLE[Quantidade_11],"-")</f>
        <v>3570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>
        <f ca="1">_xlfn.XLOOKUP(G119&amp;$W$2,BS_CONTROLE[CHAVE],BS_CONTROLE[Quantidade_11],"-")</f>
        <v>30</v>
      </c>
      <c r="X119" s="112">
        <f ca="1">_xlfn.XLOOKUP(G119&amp;$X$2,BS_CONTROLE[CHAVE],BS_CONTROLE[Quantidade_11],"-")</f>
        <v>110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>
        <f ca="1">_xlfn.XLOOKUP(G120&amp;$X$2,BS_CONTROLE[CHAVE],BS_CONTROLE[Quantidade_11],"-")</f>
        <v>18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 t="str">
        <f ca="1">_xlfn.XLOOKUP(G121&amp;$V$2,BS_CONTROLE[CHAVE],BS_CONTROLE[Quantidade_11],"-")</f>
        <v>-</v>
      </c>
      <c r="W121" s="112">
        <f ca="1">_xlfn.XLOOKUP(G121&amp;$W$2,BS_CONTROLE[CHAVE],BS_CONTROLE[Quantidade_11],"-")</f>
        <v>0</v>
      </c>
      <c r="X121" s="112">
        <f ca="1">_xlfn.XLOOKUP(G121&amp;$X$2,BS_CONTROLE[CHAVE],BS_CONTROLE[Quantidade_11],"-")</f>
        <v>1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3</v>
      </c>
      <c r="W122" s="112">
        <f ca="1">_xlfn.XLOOKUP(G122&amp;$W$2,BS_CONTROLE[CHAVE],BS_CONTROLE[Quantidade_11],"-")</f>
        <v>4</v>
      </c>
      <c r="X122" s="112">
        <f ca="1">_xlfn.XLOOKUP(G122&amp;$X$2,BS_CONTROLE[CHAVE],BS_CONTROLE[Quantidade_11],"-")</f>
        <v>3</v>
      </c>
    </row>
    <row r="123" spans="1:24" s="113" customFormat="1" hidden="1">
      <c r="A123" s="109" t="str">
        <f>IF(FN_MC!Y126="","*",FN_MC!Y126)</f>
        <v>*</v>
      </c>
      <c r="B123" s="109" t="str">
        <f>IF(FN_MC!X126="","*",FN_MC!X126)</f>
        <v>*</v>
      </c>
      <c r="C123" s="109" t="str">
        <f>IF(FN_MC!Z126="","*",FN_MC!Z126)</f>
        <v>*</v>
      </c>
      <c r="D123" s="110" t="str">
        <f>IF(FN_MC!S126="","*",FN_MC!S126)</f>
        <v>-</v>
      </c>
      <c r="E123" s="110" t="str">
        <f>IF(FN_MC!T126="","*",FN_MC!T126)</f>
        <v>-</v>
      </c>
      <c r="F123" s="110" t="str">
        <f>IF(FN_MC!B126="","*",FN_MC!B126)</f>
        <v>*</v>
      </c>
      <c r="G123" s="110" t="str">
        <f>IF(FN_MC!D126="","*",FN_MC!D126)</f>
        <v>*</v>
      </c>
      <c r="H123" s="110" t="str">
        <f>IF(FN_MC!F126="","*",FN_MC!F126)</f>
        <v>*</v>
      </c>
      <c r="I123" s="110" t="str">
        <f>IF(FN_MC!H126="","*",FN_MC!H126)</f>
        <v>*</v>
      </c>
      <c r="J123" s="110" t="str">
        <f>IF(FN_MC!I126="","*",FN_MC!I126)</f>
        <v>*</v>
      </c>
      <c r="K123" s="110" t="str">
        <f>IF(FN_MC!M126="","*",FN_MC!M126)</f>
        <v>-</v>
      </c>
      <c r="L123" s="110" t="str">
        <f>IF(FN_MC!N126="","*",FN_MC!N126)</f>
        <v>-</v>
      </c>
      <c r="M123" s="111" t="str">
        <f>IF(FN_MC!J126="","*",FN_MC!J126)</f>
        <v>*</v>
      </c>
      <c r="N123" s="290" t="str">
        <f>IF(FN_MC!K126="","*",FN_MC!K126)</f>
        <v>*</v>
      </c>
      <c r="O123" s="290" t="str">
        <f>IF(FN_MC!L126="","*",FN_MC!L126)</f>
        <v>-</v>
      </c>
      <c r="P123" s="111"/>
      <c r="Q123" s="128" t="str">
        <f>IF(FN_MC!O126="","*",FN_MC!O126)</f>
        <v>*</v>
      </c>
      <c r="R123" s="128" t="str">
        <f>IF(FN_MC!P126="","*",FN_MC!P126)</f>
        <v>*</v>
      </c>
      <c r="S123" s="110" t="str">
        <f>IF(FN_MC!Q126="","*",CONCATENATE(FN_MC!Q126," ",FN_MC!R126))</f>
        <v>*</v>
      </c>
      <c r="T123" s="110" t="str">
        <f>IF(FN_MC!V126="","*",FN_MC!V126)</f>
        <v>*</v>
      </c>
      <c r="U123" s="110" t="str">
        <f>IF(FN_MC!W126="","*",FN_MC!W126)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IF(FN_MC!Y127="","*",FN_MC!Y127)</f>
        <v>*</v>
      </c>
      <c r="B124" s="109" t="str">
        <f>IF(FN_MC!X127="","*",FN_MC!X127)</f>
        <v>*</v>
      </c>
      <c r="C124" s="109" t="str">
        <f>IF(FN_MC!Z127="","*",FN_MC!Z127)</f>
        <v>*</v>
      </c>
      <c r="D124" s="110" t="str">
        <f>IF(FN_MC!S127="","*",FN_MC!S127)</f>
        <v>-</v>
      </c>
      <c r="E124" s="110" t="str">
        <f>IF(FN_MC!T127="","*",FN_MC!T127)</f>
        <v>-</v>
      </c>
      <c r="F124" s="110" t="str">
        <f>IF(FN_MC!B127="","*",FN_MC!B127)</f>
        <v>*</v>
      </c>
      <c r="G124" s="110" t="str">
        <f>IF(FN_MC!D127="","*",FN_MC!D127)</f>
        <v>*</v>
      </c>
      <c r="H124" s="110" t="str">
        <f>IF(FN_MC!F127="","*",FN_MC!F127)</f>
        <v>*</v>
      </c>
      <c r="I124" s="110" t="str">
        <f>IF(FN_MC!H127="","*",FN_MC!H127)</f>
        <v>*</v>
      </c>
      <c r="J124" s="110" t="str">
        <f>IF(FN_MC!I127="","*",FN_MC!I127)</f>
        <v>*</v>
      </c>
      <c r="K124" s="110" t="str">
        <f>IF(FN_MC!M127="","*",FN_MC!M127)</f>
        <v>-</v>
      </c>
      <c r="L124" s="110" t="str">
        <f>IF(FN_MC!N127="","*",FN_MC!N127)</f>
        <v>-</v>
      </c>
      <c r="M124" s="111" t="str">
        <f>IF(FN_MC!J127="","*",FN_MC!J127)</f>
        <v>*</v>
      </c>
      <c r="N124" s="290" t="str">
        <f>IF(FN_MC!K127="","*",FN_MC!K127)</f>
        <v>*</v>
      </c>
      <c r="O124" s="290" t="str">
        <f>IF(FN_MC!L127="","*",FN_MC!L127)</f>
        <v>-</v>
      </c>
      <c r="P124" s="111"/>
      <c r="Q124" s="128" t="str">
        <f>IF(FN_MC!O127="","*",FN_MC!O127)</f>
        <v>*</v>
      </c>
      <c r="R124" s="128" t="str">
        <f>IF(FN_MC!P127="","*",FN_MC!P127)</f>
        <v>*</v>
      </c>
      <c r="S124" s="110" t="str">
        <f>IF(FN_MC!Q127="","*",CONCATENATE(FN_MC!Q127," ",FN_MC!R127))</f>
        <v>*</v>
      </c>
      <c r="T124" s="110" t="str">
        <f>IF(FN_MC!V127="","*",FN_MC!V127)</f>
        <v>*</v>
      </c>
      <c r="U124" s="110" t="str">
        <f>IF(FN_MC!W127="","*",FN_MC!W127)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IF(FN_MC!Y128="","*",FN_MC!Y128)</f>
        <v>*</v>
      </c>
      <c r="B125" s="109" t="str">
        <f>IF(FN_MC!X128="","*",FN_MC!X128)</f>
        <v>*</v>
      </c>
      <c r="C125" s="109" t="str">
        <f>IF(FN_MC!Z128="","*",FN_MC!Z128)</f>
        <v>*</v>
      </c>
      <c r="D125" s="110" t="str">
        <f>IF(FN_MC!S128="","*",FN_MC!S128)</f>
        <v>-</v>
      </c>
      <c r="E125" s="110" t="str">
        <f>IF(FN_MC!T128="","*",FN_MC!T128)</f>
        <v>-</v>
      </c>
      <c r="F125" s="110" t="str">
        <f>IF(FN_MC!B128="","*",FN_MC!B128)</f>
        <v>*</v>
      </c>
      <c r="G125" s="110" t="str">
        <f>IF(FN_MC!D128="","*",FN_MC!D128)</f>
        <v>*</v>
      </c>
      <c r="H125" s="110" t="str">
        <f>IF(FN_MC!F128="","*",FN_MC!F128)</f>
        <v>*</v>
      </c>
      <c r="I125" s="110" t="str">
        <f>IF(FN_MC!H128="","*",FN_MC!H128)</f>
        <v>*</v>
      </c>
      <c r="J125" s="110" t="str">
        <f>IF(FN_MC!I128="","*",FN_MC!I128)</f>
        <v>*</v>
      </c>
      <c r="K125" s="110" t="str">
        <f>IF(FN_MC!M128="","*",FN_MC!M128)</f>
        <v>-</v>
      </c>
      <c r="L125" s="110" t="str">
        <f>IF(FN_MC!N128="","*",FN_MC!N128)</f>
        <v>-</v>
      </c>
      <c r="M125" s="111" t="str">
        <f>IF(FN_MC!J128="","*",FN_MC!J128)</f>
        <v>*</v>
      </c>
      <c r="N125" s="290" t="str">
        <f>IF(FN_MC!K128="","*",FN_MC!K128)</f>
        <v>*</v>
      </c>
      <c r="O125" s="290" t="str">
        <f>IF(FN_MC!L128="","*",FN_MC!L128)</f>
        <v>-</v>
      </c>
      <c r="P125" s="111"/>
      <c r="Q125" s="128" t="str">
        <f>IF(FN_MC!O128="","*",FN_MC!O128)</f>
        <v>*</v>
      </c>
      <c r="R125" s="128" t="str">
        <f>IF(FN_MC!P128="","*",FN_MC!P128)</f>
        <v>*</v>
      </c>
      <c r="S125" s="110" t="str">
        <f>IF(FN_MC!Q128="","*",CONCATENATE(FN_MC!Q128," ",FN_MC!R128))</f>
        <v>*</v>
      </c>
      <c r="T125" s="110" t="str">
        <f>IF(FN_MC!V128="","*",FN_MC!V128)</f>
        <v>*</v>
      </c>
      <c r="U125" s="110" t="str">
        <f>IF(FN_MC!W128="","*",FN_MC!W128)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IF(FN_MC!Y129="","*",FN_MC!Y129)</f>
        <v>*</v>
      </c>
      <c r="B126" s="109" t="str">
        <f>IF(FN_MC!X129="","*",FN_MC!X129)</f>
        <v>*</v>
      </c>
      <c r="C126" s="109" t="str">
        <f>IF(FN_MC!Z129="","*",FN_MC!Z129)</f>
        <v>*</v>
      </c>
      <c r="D126" s="110" t="str">
        <f>IF(FN_MC!S129="","*",FN_MC!S129)</f>
        <v>-</v>
      </c>
      <c r="E126" s="110" t="str">
        <f>IF(FN_MC!T129="","*",FN_MC!T129)</f>
        <v>-</v>
      </c>
      <c r="F126" s="110" t="str">
        <f>IF(FN_MC!B129="","*",FN_MC!B129)</f>
        <v>*</v>
      </c>
      <c r="G126" s="110" t="str">
        <f>IF(FN_MC!D129="","*",FN_MC!D129)</f>
        <v>*</v>
      </c>
      <c r="H126" s="110" t="str">
        <f>IF(FN_MC!F129="","*",FN_MC!F129)</f>
        <v>*</v>
      </c>
      <c r="I126" s="110" t="str">
        <f>IF(FN_MC!H129="","*",FN_MC!H129)</f>
        <v>*</v>
      </c>
      <c r="J126" s="110" t="str">
        <f>IF(FN_MC!I129="","*",FN_MC!I129)</f>
        <v>*</v>
      </c>
      <c r="K126" s="110" t="str">
        <f>IF(FN_MC!M129="","*",FN_MC!M129)</f>
        <v>-</v>
      </c>
      <c r="L126" s="110" t="str">
        <f>IF(FN_MC!N129="","*",FN_MC!N129)</f>
        <v>-</v>
      </c>
      <c r="M126" s="111" t="str">
        <f>IF(FN_MC!J129="","*",FN_MC!J129)</f>
        <v>*</v>
      </c>
      <c r="N126" s="290" t="str">
        <f>IF(FN_MC!K129="","*",FN_MC!K129)</f>
        <v>*</v>
      </c>
      <c r="O126" s="290" t="str">
        <f>IF(FN_MC!L129="","*",FN_MC!L129)</f>
        <v>-</v>
      </c>
      <c r="P126" s="111"/>
      <c r="Q126" s="128" t="str">
        <f>IF(FN_MC!O129="","*",FN_MC!O129)</f>
        <v>*</v>
      </c>
      <c r="R126" s="128" t="str">
        <f>IF(FN_MC!P129="","*",FN_MC!P129)</f>
        <v>*</v>
      </c>
      <c r="S126" s="110" t="str">
        <f>IF(FN_MC!Q129="","*",CONCATENATE(FN_MC!Q129," ",FN_MC!R129))</f>
        <v>*</v>
      </c>
      <c r="T126" s="110" t="str">
        <f>IF(FN_MC!V129="","*",FN_MC!V129)</f>
        <v>*</v>
      </c>
      <c r="U126" s="110" t="str">
        <f>IF(FN_MC!W129="","*",FN_MC!W129)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IF(FN_MC!Y130="","*",FN_MC!Y130)</f>
        <v>OPORTUNIDADE</v>
      </c>
      <c r="B127" s="109" t="str">
        <f>IF(FN_MC!X130="","*",FN_MC!X130)</f>
        <v>Oportunidade</v>
      </c>
      <c r="C127" s="109" t="str">
        <f>IF(FN_MC!Z130="","*",FN_MC!Z130)</f>
        <v>P0</v>
      </c>
      <c r="D127" s="110" t="str">
        <f>IF(FN_MC!S130="","*",FN_MC!S130)</f>
        <v>FERRONORTE</v>
      </c>
      <c r="E127" s="110" t="str">
        <f>IF(FN_MC!T130="","*",FN_MC!T130)</f>
        <v>TGR-TRO</v>
      </c>
      <c r="F127" s="110">
        <f>IF(FN_MC!B130="","*",FN_MC!B130)</f>
        <v>45971</v>
      </c>
      <c r="G127" s="110" t="str">
        <f>IF(FN_MC!D130="","*",FN_MC!D130)</f>
        <v>BRUNO (TF-525)</v>
      </c>
      <c r="H127" s="110" t="str">
        <f>IF(FN_MC!F130="","*",FN_MC!F130)</f>
        <v>PDM - SOLDA</v>
      </c>
      <c r="I127" s="110">
        <f>IF(FN_MC!H130="","*",FN_MC!H130)</f>
        <v>575585</v>
      </c>
      <c r="J127" s="110" t="str">
        <f>IF(FN_MC!I130="","*",FN_MC!I130)</f>
        <v>-</v>
      </c>
      <c r="K127" s="110" t="str">
        <f>IF(FN_MC!M130="","*",FN_MC!M130)</f>
        <v>TEP-TMJ</v>
      </c>
      <c r="L127" s="110">
        <f>IF(FN_MC!N130="","*",FN_MC!N130)</f>
        <v>575585</v>
      </c>
      <c r="M127" s="111">
        <f>IF(FN_MC!J130="","*",FN_MC!J130)</f>
        <v>98</v>
      </c>
      <c r="N127" s="290">
        <f>IF(FN_MC!K130="","*",FN_MC!K130)</f>
        <v>577</v>
      </c>
      <c r="O127" s="290" t="str">
        <f>IF(FN_MC!L130="","*",FN_MC!L130)</f>
        <v>-</v>
      </c>
      <c r="P127" s="111"/>
      <c r="Q127" s="128">
        <f>IF(FN_MC!O130="","*",FN_MC!O130)</f>
        <v>0.375</v>
      </c>
      <c r="R127" s="128">
        <f>IF(FN_MC!P130="","*",FN_MC!P130)</f>
        <v>6.25E-2</v>
      </c>
      <c r="S127" s="110" t="str">
        <f>IF(FN_MC!Q130="","*",CONCATENATE(FN_MC!Q130," ",FN_MC!R130))</f>
        <v>1 Nº DE SOLDA</v>
      </c>
      <c r="T127" s="110" t="str">
        <f>IF(FN_MC!V130="","*",FN_MC!V130)</f>
        <v xml:space="preserve">Bruno </v>
      </c>
      <c r="U127" s="110" t="str">
        <f>IF(FN_MC!W130="","*",FN_MC!W130)</f>
        <v>Execução de solda - Condicionado a temperatura</v>
      </c>
      <c r="V127" s="112">
        <f ca="1">_xlfn.XLOOKUP(G127&amp;$V$2,BS_CONTROLE[CHAVE],BS_CONTROLE[Quantidade_11],"-")</f>
        <v>0</v>
      </c>
      <c r="W127" s="112">
        <f ca="1">_xlfn.XLOOKUP(G127&amp;$W$2,BS_CONTROLE[CHAVE],BS_CONTROLE[Quantidade_11],"-")</f>
        <v>0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IF(FN_MC!Y131="","*",FN_MC!Y131)</f>
        <v>SIM</v>
      </c>
      <c r="B128" s="109" t="str">
        <f>IF(FN_MC!X131="","*",FN_MC!X131)</f>
        <v>Contrato</v>
      </c>
      <c r="C128" s="109" t="str">
        <f>IF(FN_MC!Z131="","*",FN_MC!Z131)</f>
        <v>P0</v>
      </c>
      <c r="D128" s="110" t="str">
        <f>IF(FN_MC!S131="","*",FN_MC!S131)</f>
        <v>FERRONORTE</v>
      </c>
      <c r="E128" s="110" t="str">
        <f>IF(FN_MC!T131="","*",FN_MC!T131)</f>
        <v>TGR-TRO</v>
      </c>
      <c r="F128" s="110">
        <f>IF(FN_MC!B131="","*",FN_MC!B131)</f>
        <v>45971</v>
      </c>
      <c r="G128" s="110" t="str">
        <f>IF(FN_MC!D131="","*",FN_MC!D131)</f>
        <v>E40</v>
      </c>
      <c r="H128" s="110" t="str">
        <f>IF(FN_MC!F131="","*",FN_MC!F131)</f>
        <v>TRILHEIRO - DESCARGA</v>
      </c>
      <c r="I128" s="110" t="str">
        <f>IF(FN_MC!H131="","*",FN_MC!H131)</f>
        <v>TAG2</v>
      </c>
      <c r="J128" s="110" t="str">
        <f>IF(FN_MC!I131="","*",FN_MC!I131)</f>
        <v>TAG2</v>
      </c>
      <c r="K128" s="110" t="str">
        <f>IF(FN_MC!M131="","*",FN_MC!M131)</f>
        <v>TEP</v>
      </c>
      <c r="L128" s="110" t="str">
        <f>IF(FN_MC!N131="","*",FN_MC!N131)</f>
        <v>539TRM/TRM1/TEP1</v>
      </c>
      <c r="M128" s="111">
        <f>IF(FN_MC!J131="","*",FN_MC!J131)</f>
        <v>98</v>
      </c>
      <c r="N128" s="290">
        <f>IF(FN_MC!K131="","*",FN_MC!K131)</f>
        <v>563</v>
      </c>
      <c r="O128" s="290" t="str">
        <f>IF(FN_MC!L131="","*",FN_MC!L131)</f>
        <v>-</v>
      </c>
      <c r="P128" s="111"/>
      <c r="Q128" s="128">
        <f>IF(FN_MC!O131="","*",FN_MC!O131)</f>
        <v>0.375</v>
      </c>
      <c r="R128" s="128">
        <f>IF(FN_MC!P131="","*",FN_MC!P131)</f>
        <v>0.10416666666666667</v>
      </c>
      <c r="S128" s="110" t="str">
        <f>IF(FN_MC!Q131="","*",CONCATENATE(FN_MC!Q131," ",FN_MC!R131))</f>
        <v>2184 M</v>
      </c>
      <c r="T128" s="110" t="str">
        <f>IF(FN_MC!V131="","*",FN_MC!V131)</f>
        <v>Matheus</v>
      </c>
      <c r="U128" s="110" t="str">
        <f>IF(FN_MC!W131="","*",FN_MC!W131)</f>
        <v>Descarga de trilho, km 547 6 barra 2hrs + 1 barras no km 563 30 minutos , incluir mais 30 minutos de manobra em TAG-2 pra formar cobra cega  1 loco lado TRO e 2 lado TOM</v>
      </c>
      <c r="V128" s="112">
        <f ca="1">_xlfn.XLOOKUP(G128&amp;$V$2,BS_CONTROLE[CHAVE],BS_CONTROLE[Quantidade_11],"-")</f>
        <v>2184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IF(FN_MC!Y132="","*",FN_MC!Y132)</f>
        <v>OPORTUNIDADE</v>
      </c>
      <c r="B129" s="109" t="str">
        <f>IF(FN_MC!X132="","*",FN_MC!X132)</f>
        <v>Oportunidade</v>
      </c>
      <c r="C129" s="109" t="str">
        <f>IF(FN_MC!Z132="","*",FN_MC!Z132)</f>
        <v>P0</v>
      </c>
      <c r="D129" s="110" t="str">
        <f>IF(FN_MC!S132="","*",FN_MC!S132)</f>
        <v>FERRONORTE</v>
      </c>
      <c r="E129" s="110" t="str">
        <f>IF(FN_MC!T132="","*",FN_MC!T132)</f>
        <v>TCS-TGR</v>
      </c>
      <c r="F129" s="110">
        <f>IF(FN_MC!B132="","*",FN_MC!B132)</f>
        <v>45971</v>
      </c>
      <c r="G129" s="110" t="str">
        <f>IF(FN_MC!D132="","*",FN_MC!D132)</f>
        <v>A60</v>
      </c>
      <c r="H129" s="110" t="str">
        <f>IF(FN_MC!F132="","*",FN_MC!F132)</f>
        <v>DETECÇÃO - RONDA 7 DIAS</v>
      </c>
      <c r="I129" s="110" t="str">
        <f>IF(FN_MC!H132="","*",FN_MC!H132)</f>
        <v>TGR2</v>
      </c>
      <c r="J129" s="110" t="str">
        <f>IF(FN_MC!I132="","*",FN_MC!I132)</f>
        <v>TRO</v>
      </c>
      <c r="K129" s="110" t="str">
        <f>IF(FN_MC!M132="","*",FN_MC!M132)</f>
        <v>TGR-TRO</v>
      </c>
      <c r="L129" s="110" t="str">
        <f>IF(FN_MC!N132="","*",FN_MC!N132)</f>
        <v>TGRTRO</v>
      </c>
      <c r="M129" s="111">
        <f>IF(FN_MC!J132="","*",FN_MC!J132)</f>
        <v>74</v>
      </c>
      <c r="N129" s="290">
        <f>IF(FN_MC!K132="","*",FN_MC!K132)</f>
        <v>500</v>
      </c>
      <c r="O129" s="290" t="str">
        <f>IF(FN_MC!L132="","*",FN_MC!L132)</f>
        <v>-</v>
      </c>
      <c r="P129" s="111"/>
      <c r="Q129" s="128">
        <f>IF(FN_MC!O132="","*",FN_MC!O132)</f>
        <v>0.41666666666666669</v>
      </c>
      <c r="R129" s="128">
        <f>IF(FN_MC!P132="","*",FN_MC!P132)</f>
        <v>4.1666666666666664E-2</v>
      </c>
      <c r="S129" s="110" t="str">
        <f>IF(FN_MC!Q132="","*",CONCATENATE(FN_MC!Q132," ",FN_MC!R132))</f>
        <v>253 KM</v>
      </c>
      <c r="T129" s="110" t="str">
        <f>IF(FN_MC!V132="","*",FN_MC!V132)</f>
        <v>Miguel</v>
      </c>
      <c r="U129" s="110" t="str">
        <f>IF(FN_MC!W132="","*",FN_MC!W132)</f>
        <v>Ronda 7 dias</v>
      </c>
      <c r="V129" s="112">
        <f ca="1">_xlfn.XLOOKUP(G129&amp;$V$2,BS_CONTROLE[CHAVE],BS_CONTROLE[Quantidade_11],"-")</f>
        <v>280</v>
      </c>
      <c r="W129" s="112" t="str">
        <f ca="1">_xlfn.XLOOKUP(G129&amp;$W$2,BS_CONTROLE[CHAVE],BS_CONTROLE[Quantidade_11],"-")</f>
        <v>-</v>
      </c>
      <c r="X129" s="112">
        <f ca="1">_xlfn.XLOOKUP(G129&amp;$X$2,BS_CONTROLE[CHAVE],BS_CONTROLE[Quantidade_11],"-")</f>
        <v>140</v>
      </c>
    </row>
    <row r="130" spans="1:24" s="113" customFormat="1" hidden="1">
      <c r="A130" s="109" t="str">
        <f>IF(FN_MC!Y134="","*",FN_MC!Y134)</f>
        <v>OPORTUNIDADE</v>
      </c>
      <c r="B130" s="109" t="str">
        <f>IF(FN_MC!X134="","*",FN_MC!X134)</f>
        <v>Oportunidade</v>
      </c>
      <c r="C130" s="109" t="str">
        <f>IF(FN_MC!Z134="","*",FN_MC!Z134)</f>
        <v>P3</v>
      </c>
      <c r="D130" s="110" t="str">
        <f>IF(FN_MC!S134="","*",FN_MC!S134)</f>
        <v>FERRONORTE</v>
      </c>
      <c r="E130" s="110" t="str">
        <f>IF(FN_MC!T134="","*",FN_MC!T134)</f>
        <v>TCS-TGR</v>
      </c>
      <c r="F130" s="110">
        <f>IF(FN_MC!B134="","*",FN_MC!B134)</f>
        <v>45971</v>
      </c>
      <c r="G130" s="110" t="str">
        <f>IF(FN_MC!D134="","*",FN_MC!D134)</f>
        <v>W70</v>
      </c>
      <c r="H130" s="110" t="str">
        <f>IF(FN_MC!F134="","*",FN_MC!F134)</f>
        <v xml:space="preserve">PDM - DORMENTE - CARGA </v>
      </c>
      <c r="I130" s="110" t="str">
        <f>IF(FN_MC!H134="","*",FN_MC!H134)</f>
        <v>TOM2</v>
      </c>
      <c r="J130" s="110" t="str">
        <f>IF(FN_MC!I134="","*",FN_MC!I134)</f>
        <v>TOM</v>
      </c>
      <c r="K130" s="110" t="str">
        <f>IF(FN_MC!M134="","*",FN_MC!M134)</f>
        <v>TOM-TPC</v>
      </c>
      <c r="L130" s="110" t="str">
        <f>IF(FN_MC!N134="","*",FN_MC!N134)</f>
        <v>TOM416</v>
      </c>
      <c r="M130" s="111">
        <f>IF(FN_MC!J134="","*",FN_MC!J134)</f>
        <v>74</v>
      </c>
      <c r="N130" s="290">
        <f>IF(FN_MC!K134="","*",FN_MC!K134)</f>
        <v>414</v>
      </c>
      <c r="O130" s="290" t="str">
        <f>IF(FN_MC!L134="","*",FN_MC!L134)</f>
        <v>-</v>
      </c>
      <c r="P130" s="111"/>
      <c r="Q130" s="128">
        <f>IF(FN_MC!O134="","*",FN_MC!O134)</f>
        <v>0.375</v>
      </c>
      <c r="R130" s="128">
        <f>IF(FN_MC!P134="","*",FN_MC!P134)</f>
        <v>8.3333333333333329E-2</v>
      </c>
      <c r="S130" s="110" t="str">
        <f>IF(FN_MC!Q134="","*",CONCATENATE(FN_MC!Q134," ",FN_MC!R134))</f>
        <v>200 Nº DE DORMENTES</v>
      </c>
      <c r="T130" s="110" t="str">
        <f>IF(FN_MC!V134="","*",FN_MC!V134)</f>
        <v>Elton / Bruno</v>
      </c>
      <c r="U130" s="110" t="str">
        <f>IF(FN_MC!W134="","*",FN_MC!W134)</f>
        <v xml:space="preserve">Carga de dormentes 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IF(FN_MC!Y135="","*",FN_MC!Y135)</f>
        <v>OPORTUNIDADE</v>
      </c>
      <c r="B131" s="109" t="str">
        <f>IF(FN_MC!X135="","*",FN_MC!X135)</f>
        <v>Oportunidade</v>
      </c>
      <c r="C131" s="109" t="str">
        <f>IF(FN_MC!Z135="","*",FN_MC!Z135)</f>
        <v>P0</v>
      </c>
      <c r="D131" s="110" t="str">
        <f>IF(FN_MC!S135="","*",FN_MC!S135)</f>
        <v>FERRONORTE</v>
      </c>
      <c r="E131" s="110" t="str">
        <f>IF(FN_MC!T135="","*",FN_MC!T135)</f>
        <v>TCS-TGR</v>
      </c>
      <c r="F131" s="110">
        <f>IF(FN_MC!B135="","*",FN_MC!B135)</f>
        <v>45971</v>
      </c>
      <c r="G131" s="110" t="str">
        <f>IF(FN_MC!D135="","*",FN_MC!D135)</f>
        <v>W48</v>
      </c>
      <c r="H131" s="110" t="str">
        <f>IF(FN_MC!F135="","*",FN_MC!F135)</f>
        <v>MECANIZAÇÃO - DOL</v>
      </c>
      <c r="I131" s="110" t="str">
        <f>IF(FN_MC!H135="","*",FN_MC!H135)</f>
        <v>TOM2</v>
      </c>
      <c r="J131" s="110" t="str">
        <f>IF(FN_MC!I135="","*",FN_MC!I135)</f>
        <v>TOM2</v>
      </c>
      <c r="K131" s="110" t="str">
        <f>IF(FN_MC!M135="","*",FN_MC!M135)</f>
        <v>TOM-TBA</v>
      </c>
      <c r="L131" s="110" t="str">
        <f>IF(FN_MC!N135="","*",FN_MC!N135)</f>
        <v>TSE370</v>
      </c>
      <c r="M131" s="111">
        <f>IF(FN_MC!J135="","*",FN_MC!J135)</f>
        <v>74</v>
      </c>
      <c r="N131" s="290">
        <f>IF(FN_MC!K135="","*",FN_MC!K135)</f>
        <v>367.8</v>
      </c>
      <c r="O131" s="290" t="str">
        <f>IF(FN_MC!L135="","*",FN_MC!L135)</f>
        <v>-</v>
      </c>
      <c r="P131" s="111"/>
      <c r="Q131" s="128">
        <f>IF(FN_MC!O135="","*",FN_MC!O135)</f>
        <v>0.375</v>
      </c>
      <c r="R131" s="128">
        <f>IF(FN_MC!P135="","*",FN_MC!P135)</f>
        <v>8.3333333333333329E-2</v>
      </c>
      <c r="S131" s="110" t="str">
        <f>IF(FN_MC!Q135="","*",CONCATENATE(FN_MC!Q135," ",FN_MC!R135))</f>
        <v>1700 M</v>
      </c>
      <c r="T131" s="110" t="str">
        <f>IF(FN_MC!V135="","*",FN_MC!V135)</f>
        <v>Rodrigo</v>
      </c>
      <c r="U131" s="110" t="str">
        <f>IF(FN_MC!W135="","*",FN_MC!W135)</f>
        <v>Desguarnecimento ombro de lastro (DOL) - Sentido decrescente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>
        <f ca="1">_xlfn.XLOOKUP(G131&amp;$X$2,BS_CONTROLE[CHAVE],BS_CONTROLE[Quantidade_11],"-")</f>
        <v>3570</v>
      </c>
    </row>
    <row r="132" spans="1:24" s="113" customFormat="1" hidden="1">
      <c r="A132" s="109" t="e">
        <f>IF(FN_MC!#REF!="","*",FN_MC!#REF!)</f>
        <v>#REF!</v>
      </c>
      <c r="B132" s="109" t="e">
        <f>IF(FN_MC!#REF!="","*",FN_MC!#REF!)</f>
        <v>#REF!</v>
      </c>
      <c r="C132" s="109" t="e">
        <f>IF(FN_MC!#REF!="","*",FN_MC!#REF!)</f>
        <v>#REF!</v>
      </c>
      <c r="D132" s="110" t="e">
        <f>IF(FN_MC!#REF!="","*",FN_MC!#REF!)</f>
        <v>#REF!</v>
      </c>
      <c r="E132" s="110" t="e">
        <f>IF(FN_MC!#REF!="","*",FN_MC!#REF!)</f>
        <v>#REF!</v>
      </c>
      <c r="F132" s="110" t="e">
        <f>IF(FN_MC!#REF!="","*",FN_MC!#REF!)</f>
        <v>#REF!</v>
      </c>
      <c r="G132" s="110" t="e">
        <f>IF(FN_MC!#REF!="","*",FN_MC!#REF!)</f>
        <v>#REF!</v>
      </c>
      <c r="H132" s="110" t="e">
        <f>IF(FN_MC!#REF!="","*",FN_MC!#REF!)</f>
        <v>#REF!</v>
      </c>
      <c r="I132" s="110" t="e">
        <f>IF(FN_MC!#REF!="","*",FN_MC!#REF!)</f>
        <v>#REF!</v>
      </c>
      <c r="J132" s="110" t="e">
        <f>IF(FN_MC!#REF!="","*",FN_MC!#REF!)</f>
        <v>#REF!</v>
      </c>
      <c r="K132" s="110" t="e">
        <f>IF(FN_MC!#REF!="","*",FN_MC!#REF!)</f>
        <v>#REF!</v>
      </c>
      <c r="L132" s="110" t="e">
        <f>IF(FN_MC!#REF!="","*",FN_MC!#REF!)</f>
        <v>#REF!</v>
      </c>
      <c r="M132" s="111" t="e">
        <f>IF(FN_MC!#REF!="","*",FN_MC!#REF!)</f>
        <v>#REF!</v>
      </c>
      <c r="N132" s="290" t="e">
        <f>IF(FN_MC!#REF!="","*",FN_MC!#REF!)</f>
        <v>#REF!</v>
      </c>
      <c r="O132" s="290" t="e">
        <f>IF(FN_MC!#REF!="","*",FN_MC!#REF!)</f>
        <v>#REF!</v>
      </c>
      <c r="P132" s="111"/>
      <c r="Q132" s="128" t="e">
        <f>IF(FN_MC!#REF!="","*",FN_MC!#REF!)</f>
        <v>#REF!</v>
      </c>
      <c r="R132" s="128" t="e">
        <f>IF(FN_MC!#REF!="","*",FN_MC!#REF!)</f>
        <v>#REF!</v>
      </c>
      <c r="S132" s="110" t="e">
        <f>IF(FN_MC!#REF!="","*",CONCATENATE(FN_MC!#REF!," ",FN_MC!#REF!))</f>
        <v>#REF!</v>
      </c>
      <c r="T132" s="110" t="e">
        <f>IF(FN_MC!#REF!="","*",FN_MC!#REF!)</f>
        <v>#REF!</v>
      </c>
      <c r="U132" s="110" t="e">
        <f>IF(FN_MC!#REF!="","*",FN_MC!#REF!)</f>
        <v>#REF!</v>
      </c>
      <c r="V132" s="112" t="e">
        <f ca="1">_xlfn.XLOOKUP(G132&amp;$V$2,BS_CONTROLE[CHAVE],BS_CONTROLE[Quantidade_11],"-")</f>
        <v>#REF!</v>
      </c>
      <c r="W132" s="112" t="e">
        <f ca="1">_xlfn.XLOOKUP(G132&amp;$W$2,BS_CONTROLE[CHAVE],BS_CONTROLE[Quantidade_11],"-")</f>
        <v>#REF!</v>
      </c>
      <c r="X132" s="112" t="e">
        <f ca="1">_xlfn.XLOOKUP(G132&amp;$X$2,BS_CONTROLE[CHAVE],BS_CONTROLE[Quantidade_11],"-")</f>
        <v>#REF!</v>
      </c>
    </row>
    <row r="133" spans="1:24" s="113" customFormat="1" hidden="1">
      <c r="A133" s="109" t="str">
        <f>IF(FN_MC!Y136="","*",FN_MC!Y136)</f>
        <v>OPORTUNIDADE</v>
      </c>
      <c r="B133" s="109" t="str">
        <f>IF(FN_MC!X136="","*",FN_MC!X136)</f>
        <v>Oportunidade</v>
      </c>
      <c r="C133" s="109" t="str">
        <f>IF(FN_MC!Z136="","*",FN_MC!Z136)</f>
        <v>P0</v>
      </c>
      <c r="D133" s="110" t="str">
        <f>IF(FN_MC!S136="","*",FN_MC!S136)</f>
        <v>FERRONORTE</v>
      </c>
      <c r="E133" s="110" t="str">
        <f>IF(FN_MC!T136="","*",FN_MC!T136)</f>
        <v>TMI-TCS</v>
      </c>
      <c r="F133" s="110">
        <f>IF(FN_MC!B136="","*",FN_MC!B136)</f>
        <v>45971</v>
      </c>
      <c r="G133" s="110" t="str">
        <f>IF(FN_MC!D136="","*",FN_MC!D136)</f>
        <v>W50</v>
      </c>
      <c r="H133" s="110" t="str">
        <f>IF(FN_MC!F136="","*",FN_MC!F136)</f>
        <v>MODERNIZAÇÃO - DORMENTE - DESCARGA</v>
      </c>
      <c r="I133" s="110" t="str">
        <f>IF(FN_MC!H136="","*",FN_MC!H136)</f>
        <v xml:space="preserve">TCS2 </v>
      </c>
      <c r="J133" s="110" t="str">
        <f>IF(FN_MC!I136="","*",FN_MC!I136)</f>
        <v>TCS</v>
      </c>
      <c r="K133" s="110" t="str">
        <f>IF(FN_MC!M136="","*",FN_MC!M136)</f>
        <v>TCS-TVI</v>
      </c>
      <c r="L133" s="110" t="str">
        <f>IF(FN_MC!N136="","*",FN_MC!N136)</f>
        <v>TCSTVI</v>
      </c>
      <c r="M133" s="111">
        <f>IF(FN_MC!J136="","*",FN_MC!J136)</f>
        <v>74</v>
      </c>
      <c r="N133" s="290">
        <f>IF(FN_MC!K136="","*",FN_MC!K136)</f>
        <v>239</v>
      </c>
      <c r="O133" s="290" t="str">
        <f>IF(FN_MC!L136="","*",FN_MC!L136)</f>
        <v>-</v>
      </c>
      <c r="P133" s="111"/>
      <c r="Q133" s="128">
        <f>IF(FN_MC!O136="","*",FN_MC!O136)</f>
        <v>0.5</v>
      </c>
      <c r="R133" s="128">
        <f>IF(FN_MC!P136="","*",FN_MC!P136)</f>
        <v>8.3333333333333329E-2</v>
      </c>
      <c r="S133" s="110" t="str">
        <f>IF(FN_MC!Q136="","*",CONCATENATE(FN_MC!Q136," ",FN_MC!R136))</f>
        <v>300 Nº DE DORMENTES</v>
      </c>
      <c r="T133" s="110" t="str">
        <f>IF(FN_MC!V136="","*",FN_MC!V136)</f>
        <v xml:space="preserve">Guilherme </v>
      </c>
      <c r="U133" s="110" t="str">
        <f>IF(FN_MC!W136="","*",FN_MC!W136)</f>
        <v>Descarga de dormentes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IF(FN_MC!Y137="","*",FN_MC!Y137)</f>
        <v>OPORTUNIDADE</v>
      </c>
      <c r="B134" s="109" t="str">
        <f>IF(FN_MC!X137="","*",FN_MC!X137)</f>
        <v>Oportunidade</v>
      </c>
      <c r="C134" s="109" t="str">
        <f>IF(FN_MC!Z137="","*",FN_MC!Z137)</f>
        <v>P1</v>
      </c>
      <c r="D134" s="110" t="str">
        <f>IF(FN_MC!S137="","*",FN_MC!S137)</f>
        <v>FERRONORTE</v>
      </c>
      <c r="E134" s="110" t="str">
        <f>IF(FN_MC!T137="","*",FN_MC!T137)</f>
        <v>TMI-TCS</v>
      </c>
      <c r="F134" s="110">
        <f>IF(FN_MC!B137="","*",FN_MC!B137)</f>
        <v>45971</v>
      </c>
      <c r="G134" s="110" t="str">
        <f>IF(FN_MC!D137="","*",FN_MC!D137)</f>
        <v>V86</v>
      </c>
      <c r="H134" s="110" t="str">
        <f>IF(FN_MC!F137="","*",FN_MC!F137)</f>
        <v>DESLOCAMENTO</v>
      </c>
      <c r="I134" s="110" t="str">
        <f>IF(FN_MC!H137="","*",FN_MC!H137)</f>
        <v>TID2</v>
      </c>
      <c r="J134" s="110" t="str">
        <f>IF(FN_MC!I137="","*",FN_MC!I137)</f>
        <v>TID2</v>
      </c>
      <c r="K134" s="110" t="str">
        <f>IF(FN_MC!M137="","*",FN_MC!M137)</f>
        <v>TID-TVI</v>
      </c>
      <c r="L134" s="110" t="str">
        <f>IF(FN_MC!N137="","*",FN_MC!N137)</f>
        <v>TID201</v>
      </c>
      <c r="M134" s="111">
        <f>IF(FN_MC!J137="","*",FN_MC!J137)</f>
        <v>74</v>
      </c>
      <c r="N134" s="290">
        <f>IF(FN_MC!K137="","*",FN_MC!K137)</f>
        <v>190</v>
      </c>
      <c r="O134" s="290">
        <f>IF(FN_MC!L137="","*",FN_MC!L137)</f>
        <v>201</v>
      </c>
      <c r="P134" s="111"/>
      <c r="Q134" s="128">
        <f>IF(FN_MC!O137="","*",FN_MC!O137)</f>
        <v>0.33333333333333331</v>
      </c>
      <c r="R134" s="128">
        <f>IF(FN_MC!P137="","*",FN_MC!P137)</f>
        <v>4.1666666666666664E-2</v>
      </c>
      <c r="S134" s="110" t="str">
        <f>IF(FN_MC!Q137="","*",CONCATENATE(FN_MC!Q137," ",FN_MC!R137))</f>
        <v>1 BINÁRIO</v>
      </c>
      <c r="T134" s="110" t="str">
        <f>IF(FN_MC!V137="","*",FN_MC!V137)</f>
        <v>Antonioni</v>
      </c>
      <c r="U134" s="110" t="str">
        <f>IF(FN_MC!W137="","*",FN_MC!W137)</f>
        <v xml:space="preserve">Deslocamento 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0</v>
      </c>
      <c r="X134" s="112">
        <f ca="1">_xlfn.XLOOKUP(G134&amp;$X$2,BS_CONTROLE[CHAVE],BS_CONTROLE[Quantidade_11],"-")</f>
        <v>1</v>
      </c>
    </row>
    <row r="135" spans="1:24" s="113" customFormat="1" hidden="1">
      <c r="A135" s="109" t="str">
        <f>IF(FN_MC!Y138="","*",FN_MC!Y138)</f>
        <v>OPORTUNIDADE</v>
      </c>
      <c r="B135" s="109" t="str">
        <f>IF(FN_MC!X138="","*",FN_MC!X138)</f>
        <v>Oportunidade</v>
      </c>
      <c r="C135" s="109" t="str">
        <f>IF(FN_MC!Z138="","*",FN_MC!Z138)</f>
        <v>P0</v>
      </c>
      <c r="D135" s="110" t="str">
        <f>IF(FN_MC!S138="","*",FN_MC!S138)</f>
        <v>FERRONORTE</v>
      </c>
      <c r="E135" s="110" t="str">
        <f>IF(FN_MC!T138="","*",FN_MC!T138)</f>
        <v>TMI-TCS</v>
      </c>
      <c r="F135" s="110">
        <f>IF(FN_MC!B138="","*",FN_MC!B138)</f>
        <v>45971</v>
      </c>
      <c r="G135" s="110" t="str">
        <f>IF(FN_MC!D138="","*",FN_MC!D138)</f>
        <v>FRANCISCO (TF-670)</v>
      </c>
      <c r="H135" s="110" t="str">
        <f>IF(FN_MC!F138="","*",FN_MC!F138)</f>
        <v>PDM - SOLDA</v>
      </c>
      <c r="I135" s="110" t="str">
        <f>IF(FN_MC!H138="","*",FN_MC!H138)</f>
        <v>K52TQI</v>
      </c>
      <c r="J135" s="110" t="str">
        <f>IF(FN_MC!I138="","*",FN_MC!I138)</f>
        <v>-</v>
      </c>
      <c r="K135" s="110" t="str">
        <f>IF(FN_MC!M138="","*",FN_MC!M138)</f>
        <v>TLG-TQI</v>
      </c>
      <c r="L135" s="110" t="str">
        <f>IF(FN_MC!N138="","*",FN_MC!N138)</f>
        <v>K52TQI</v>
      </c>
      <c r="M135" s="111">
        <f>IF(FN_MC!J138="","*",FN_MC!J138)</f>
        <v>74</v>
      </c>
      <c r="N135" s="290">
        <f>IF(FN_MC!K138="","*",FN_MC!K138)</f>
        <v>57.7</v>
      </c>
      <c r="O135" s="290" t="str">
        <f>IF(FN_MC!L138="","*",FN_MC!L138)</f>
        <v>-</v>
      </c>
      <c r="P135" s="111"/>
      <c r="Q135" s="128">
        <f>IF(FN_MC!O138="","*",FN_MC!O138)</f>
        <v>0.375</v>
      </c>
      <c r="R135" s="128">
        <f>IF(FN_MC!P138="","*",FN_MC!P138)</f>
        <v>6.25E-2</v>
      </c>
      <c r="S135" s="110" t="str">
        <f>IF(FN_MC!Q138="","*",CONCATENATE(FN_MC!Q138," ",FN_MC!R138))</f>
        <v>1 Nº DE SOLDA</v>
      </c>
      <c r="T135" s="110" t="str">
        <f>IF(FN_MC!V138="","*",FN_MC!V138)</f>
        <v>herbert</v>
      </c>
      <c r="U135" s="110" t="str">
        <f>IF(FN_MC!W138="","*",FN_MC!W138)</f>
        <v>Execução de solda - Condicionado a temperatura</v>
      </c>
      <c r="V135" s="112">
        <f ca="1">_xlfn.XLOOKUP(G135&amp;$V$2,BS_CONTROLE[CHAVE],BS_CONTROLE[Quantidade_11],"-")</f>
        <v>1</v>
      </c>
      <c r="W135" s="112">
        <f ca="1">_xlfn.XLOOKUP(G135&amp;$W$2,BS_CONTROLE[CHAVE],BS_CONTROLE[Quantidade_11],"-")</f>
        <v>1</v>
      </c>
      <c r="X135" s="112">
        <f ca="1">_xlfn.XLOOKUP(G135&amp;$X$2,BS_CONTROLE[CHAVE],BS_CONTROLE[Quantidade_11],"-")</f>
        <v>2</v>
      </c>
    </row>
    <row r="136" spans="1:24" s="113" customFormat="1" hidden="1">
      <c r="A136" s="109" t="str">
        <f>IF(FN_MC!Y139="","*",FN_MC!Y139)</f>
        <v>OPORTUNIDADE</v>
      </c>
      <c r="B136" s="109" t="str">
        <f>IF(FN_MC!X139="","*",FN_MC!X139)</f>
        <v>Oportunidade</v>
      </c>
      <c r="C136" s="109" t="str">
        <f>IF(FN_MC!Z139="","*",FN_MC!Z139)</f>
        <v>P0</v>
      </c>
      <c r="D136" s="110" t="str">
        <f>IF(FN_MC!S139="","*",FN_MC!S139)</f>
        <v>MALHA CENTRAL</v>
      </c>
      <c r="E136" s="110" t="str">
        <f>IF(FN_MC!T139="","*",FN_MC!T139)</f>
        <v>RAMAL</v>
      </c>
      <c r="F136" s="110">
        <f>IF(FN_MC!B139="","*",FN_MC!B139)</f>
        <v>45971</v>
      </c>
      <c r="G136" s="110" t="str">
        <f>IF(FN_MC!D139="","*",FN_MC!D139)</f>
        <v>E17</v>
      </c>
      <c r="H136" s="110" t="str">
        <f>IF(FN_MC!F139="","*",FN_MC!F139)</f>
        <v>CAMINHÃO DE SOLDA</v>
      </c>
      <c r="I136" s="110" t="str">
        <f>IF(FN_MC!H139="","*",FN_MC!H139)</f>
        <v>ZVT1</v>
      </c>
      <c r="J136" s="110" t="str">
        <f>IF(FN_MC!I139="","*",FN_MC!I139)</f>
        <v>ZVT1</v>
      </c>
      <c r="K136" s="110" t="str">
        <f>IF(FN_MC!M139="","*",FN_MC!M139)</f>
        <v>ZVT-ZDK</v>
      </c>
      <c r="L136" s="110" t="str">
        <f>IF(FN_MC!N139="","*",FN_MC!N139)</f>
        <v>ZVTZDK</v>
      </c>
      <c r="M136" s="111">
        <f>IF(FN_MC!J139="","*",FN_MC!J139)</f>
        <v>78</v>
      </c>
      <c r="N136" s="290">
        <f>IF(FN_MC!K139="","*",FN_MC!K139)</f>
        <v>248</v>
      </c>
      <c r="O136" s="290">
        <f>IF(FN_MC!L139="","*",FN_MC!L139)</f>
        <v>244</v>
      </c>
      <c r="P136" s="111"/>
      <c r="Q136" s="128">
        <f>IF(FN_MC!O139="","*",FN_MC!O139)</f>
        <v>0.375</v>
      </c>
      <c r="R136" s="128">
        <f>IF(FN_MC!P139="","*",FN_MC!P139)</f>
        <v>0.125</v>
      </c>
      <c r="S136" s="110" t="str">
        <f>IF(FN_MC!Q139="","*",CONCATENATE(FN_MC!Q139," ",FN_MC!R139))</f>
        <v>3 Nº DE SOLDA</v>
      </c>
      <c r="T136" s="110" t="str">
        <f>IF(FN_MC!V139="","*",FN_MC!V139)</f>
        <v>Higor</v>
      </c>
      <c r="U136" s="110" t="str">
        <f>IF(FN_MC!W139="","*",FN_MC!W139)</f>
        <v xml:space="preserve">Caminhão de solda </v>
      </c>
      <c r="V136" s="112">
        <f ca="1">_xlfn.XLOOKUP(G136&amp;$V$2,BS_CONTROLE[CHAVE],BS_CONTROLE[Quantidade_11],"-")</f>
        <v>3</v>
      </c>
      <c r="W136" s="112">
        <f ca="1">_xlfn.XLOOKUP(G136&amp;$W$2,BS_CONTROLE[CHAVE],BS_CONTROLE[Quantidade_11],"-")</f>
        <v>4</v>
      </c>
      <c r="X136" s="112">
        <f ca="1">_xlfn.XLOOKUP(G136&amp;$X$2,BS_CONTROLE[CHAVE],BS_CONTROLE[Quantidade_11],"-")</f>
        <v>3</v>
      </c>
    </row>
    <row r="137" spans="1:24" s="113" customFormat="1" hidden="1">
      <c r="A137" s="109" t="str">
        <f>IF(FN_MC!Y140="","*",FN_MC!Y140)</f>
        <v>OPORTUNIDADE</v>
      </c>
      <c r="B137" s="109" t="str">
        <f>IF(FN_MC!X140="","*",FN_MC!X140)</f>
        <v>Oportunidade</v>
      </c>
      <c r="C137" s="109" t="str">
        <f>IF(FN_MC!Z140="","*",FN_MC!Z140)</f>
        <v>P1</v>
      </c>
      <c r="D137" s="110" t="str">
        <f>IF(FN_MC!S140="","*",FN_MC!S140)</f>
        <v>MALHA CENTRAL</v>
      </c>
      <c r="E137" s="110" t="str">
        <f>IF(FN_MC!T140="","*",FN_MC!T140)</f>
        <v>RAMAL</v>
      </c>
      <c r="F137" s="110">
        <f>IF(FN_MC!B140="","*",FN_MC!B140)</f>
        <v>45971</v>
      </c>
      <c r="G137" s="110" t="str">
        <f>IF(FN_MC!D140="","*",FN_MC!D140)</f>
        <v>V42</v>
      </c>
      <c r="H137" s="110" t="str">
        <f>IF(FN_MC!F140="","*",FN_MC!F140)</f>
        <v>MODERNIZAÇÃO - SOCADORA</v>
      </c>
      <c r="I137" s="110" t="str">
        <f>IF(FN_MC!H140="","*",FN_MC!H140)</f>
        <v>ZGT1</v>
      </c>
      <c r="J137" s="110" t="str">
        <f>IF(FN_MC!I140="","*",FN_MC!I140)</f>
        <v>ZGT1</v>
      </c>
      <c r="K137" s="110" t="str">
        <f>IF(FN_MC!M140="","*",FN_MC!M140)</f>
        <v>ZGT-ZXE</v>
      </c>
      <c r="L137" s="110" t="str">
        <f>IF(FN_MC!N140="","*",FN_MC!N140)</f>
        <v>ZGTZXE</v>
      </c>
      <c r="M137" s="111">
        <f>IF(FN_MC!J140="","*",FN_MC!J140)</f>
        <v>72</v>
      </c>
      <c r="N137" s="290">
        <f>IF(FN_MC!K140="","*",FN_MC!K140)</f>
        <v>303</v>
      </c>
      <c r="O137" s="290">
        <f>IF(FN_MC!L140="","*",FN_MC!L140)</f>
        <v>301</v>
      </c>
      <c r="P137" s="111"/>
      <c r="Q137" s="128">
        <f>IF(FN_MC!O140="","*",FN_MC!O140)</f>
        <v>0.27083333333333331</v>
      </c>
      <c r="R137" s="128">
        <f>IF(FN_MC!P140="","*",FN_MC!P140)</f>
        <v>8.3333333333333329E-2</v>
      </c>
      <c r="S137" s="110" t="str">
        <f>IF(FN_MC!Q140="","*",CONCATENATE(FN_MC!Q140," ",FN_MC!R140))</f>
        <v>400 M</v>
      </c>
      <c r="T137" s="110" t="str">
        <f>IF(FN_MC!V140="","*",FN_MC!V140)</f>
        <v>Augusto</v>
      </c>
      <c r="U137" s="110" t="str">
        <f>IF(FN_MC!W140="","*",FN_MC!W140)</f>
        <v>Socaria mecanizada</v>
      </c>
      <c r="V137" s="112">
        <f ca="1">_xlfn.XLOOKUP(G137&amp;$V$2,BS_CONTROLE[CHAVE],BS_CONTROLE[Quantidade_11],"-")</f>
        <v>1160</v>
      </c>
      <c r="W137" s="112">
        <f ca="1">_xlfn.XLOOKUP(G137&amp;$W$2,BS_CONTROLE[CHAVE],BS_CONTROLE[Quantidade_11],"-")</f>
        <v>680</v>
      </c>
      <c r="X137" s="112">
        <f ca="1">_xlfn.XLOOKUP(G137&amp;$X$2,BS_CONTROLE[CHAVE],BS_CONTROLE[Quantidade_11],"-")</f>
        <v>0</v>
      </c>
    </row>
    <row r="138" spans="1:24" s="113" customFormat="1" hidden="1">
      <c r="A138" s="109" t="str">
        <f>IF(FN_MC!Y141="","*",FN_MC!Y141)</f>
        <v>OPORTUNIDADE</v>
      </c>
      <c r="B138" s="109" t="str">
        <f>IF(FN_MC!X141="","*",FN_MC!X141)</f>
        <v>Oportunidade</v>
      </c>
      <c r="C138" s="109" t="str">
        <f>IF(FN_MC!Z141="","*",FN_MC!Z141)</f>
        <v>P2</v>
      </c>
      <c r="D138" s="110" t="str">
        <f>IF(FN_MC!S141="","*",FN_MC!S141)</f>
        <v>MALHA CENTRAL</v>
      </c>
      <c r="E138" s="110" t="str">
        <f>IF(FN_MC!T141="","*",FN_MC!T141)</f>
        <v>POV-PRV</v>
      </c>
      <c r="F138" s="110">
        <f>IF(FN_MC!B141="","*",FN_MC!B141)</f>
        <v>45971</v>
      </c>
      <c r="G138" s="110" t="str">
        <f>IF(FN_MC!D141="","*",FN_MC!D141)</f>
        <v>A17</v>
      </c>
      <c r="H138" s="110" t="str">
        <f>IF(FN_MC!F141="","*",FN_MC!F141)</f>
        <v>DETECÇÃO - RONDA 7 DIAS</v>
      </c>
      <c r="I138" s="110" t="str">
        <f>IF(FN_MC!H141="","*",FN_MC!H141)</f>
        <v>PSG</v>
      </c>
      <c r="J138" s="110" t="str">
        <f>IF(FN_MC!I141="","*",FN_MC!I141)</f>
        <v>PPG</v>
      </c>
      <c r="K138" s="110" t="str">
        <f>IF(FN_MC!M141="","*",FN_MC!M141)</f>
        <v>PSG-PPG</v>
      </c>
      <c r="L138" s="110" t="str">
        <f>IF(FN_MC!N141="","*",FN_MC!N141)</f>
        <v>PSGPPG</v>
      </c>
      <c r="M138" s="111">
        <f>IF(FN_MC!J141="","*",FN_MC!J141)</f>
        <v>103</v>
      </c>
      <c r="N138" s="290">
        <f>IF(FN_MC!K141="","*",FN_MC!K141)</f>
        <v>1803</v>
      </c>
      <c r="O138" s="290">
        <f>IF(FN_MC!L141="","*",FN_MC!L141)</f>
        <v>1645</v>
      </c>
      <c r="P138" s="111"/>
      <c r="Q138" s="128">
        <f>IF(FN_MC!O141="","*",FN_MC!O141)</f>
        <v>0.33333333333333331</v>
      </c>
      <c r="R138" s="128">
        <f>IF(FN_MC!P141="","*",FN_MC!P141)</f>
        <v>4.1666666666666664E-2</v>
      </c>
      <c r="S138" s="110" t="str">
        <f>IF(FN_MC!Q141="","*",CONCATENATE(FN_MC!Q141," ",FN_MC!R141))</f>
        <v>1 KM</v>
      </c>
      <c r="T138" s="110" t="str">
        <f>IF(FN_MC!V141="","*",FN_MC!V141)</f>
        <v xml:space="preserve">lorena </v>
      </c>
      <c r="U138" s="110" t="str">
        <f>IF(FN_MC!W141="","*",FN_MC!W141)</f>
        <v xml:space="preserve">Inspeção de via 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>
        <f ca="1">_xlfn.XLOOKUP(G138&amp;$X$2,BS_CONTROLE[CHAVE],BS_CONTROLE[Quantidade_11],"-")</f>
        <v>1</v>
      </c>
    </row>
    <row r="139" spans="1:24" s="113" customFormat="1" hidden="1">
      <c r="A139" s="109" t="str">
        <f>IF(FN_MC!Y142="","*",FN_MC!Y142)</f>
        <v>*</v>
      </c>
      <c r="B139" s="109" t="str">
        <f>IF(FN_MC!X142="","*",FN_MC!X142)</f>
        <v>*</v>
      </c>
      <c r="C139" s="109" t="str">
        <f>IF(FN_MC!Z142="","*",FN_MC!Z142)</f>
        <v>*</v>
      </c>
      <c r="D139" s="110" t="str">
        <f>IF(FN_MC!S142="","*",FN_MC!S142)</f>
        <v>-</v>
      </c>
      <c r="E139" s="110" t="str">
        <f>IF(FN_MC!T142="","*",FN_MC!T142)</f>
        <v>-</v>
      </c>
      <c r="F139" s="110" t="str">
        <f>IF(FN_MC!B142="","*",FN_MC!B142)</f>
        <v>*</v>
      </c>
      <c r="G139" s="110" t="str">
        <f>IF(FN_MC!D142="","*",FN_MC!D142)</f>
        <v>*</v>
      </c>
      <c r="H139" s="110" t="str">
        <f>IF(FN_MC!F142="","*",FN_MC!F142)</f>
        <v>*</v>
      </c>
      <c r="I139" s="110" t="str">
        <f>IF(FN_MC!H142="","*",FN_MC!H142)</f>
        <v>*</v>
      </c>
      <c r="J139" s="110" t="str">
        <f>IF(FN_MC!I142="","*",FN_MC!I142)</f>
        <v>*</v>
      </c>
      <c r="K139" s="110" t="str">
        <f>IF(FN_MC!M142="","*",FN_MC!M142)</f>
        <v>-</v>
      </c>
      <c r="L139" s="110" t="str">
        <f>IF(FN_MC!N142="","*",FN_MC!N142)</f>
        <v>-</v>
      </c>
      <c r="M139" s="111" t="str">
        <f>IF(FN_MC!J142="","*",FN_MC!J142)</f>
        <v>*</v>
      </c>
      <c r="N139" s="290" t="str">
        <f>IF(FN_MC!K142="","*",FN_MC!K142)</f>
        <v>*</v>
      </c>
      <c r="O139" s="290" t="str">
        <f>IF(FN_MC!L142="","*",FN_MC!L142)</f>
        <v>-</v>
      </c>
      <c r="P139" s="111"/>
      <c r="Q139" s="128" t="str">
        <f>IF(FN_MC!O142="","*",FN_MC!O142)</f>
        <v>*</v>
      </c>
      <c r="R139" s="128" t="str">
        <f>IF(FN_MC!P142="","*",FN_MC!P142)</f>
        <v>*</v>
      </c>
      <c r="S139" s="110" t="str">
        <f>IF(FN_MC!Q142="","*",CONCATENATE(FN_MC!Q142," ",FN_MC!R142))</f>
        <v>*</v>
      </c>
      <c r="T139" s="110" t="str">
        <f>IF(FN_MC!V142="","*",FN_MC!V142)</f>
        <v>*</v>
      </c>
      <c r="U139" s="110" t="str">
        <f>IF(FN_MC!W142="","*",FN_MC!W142)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IF(FN_MC!Y143="","*",FN_MC!Y143)</f>
        <v>OPORTUNIDADE</v>
      </c>
      <c r="B140" s="109" t="str">
        <f>IF(FN_MC!X143="","*",FN_MC!X143)</f>
        <v>Contrato</v>
      </c>
      <c r="C140" s="109" t="str">
        <f>IF(FN_MC!Z143="","*",FN_MC!Z143)</f>
        <v>P0</v>
      </c>
      <c r="D140" s="110" t="str">
        <f>IF(FN_MC!S143="","*",FN_MC!S143)</f>
        <v>FERRONORTE</v>
      </c>
      <c r="E140" s="110" t="str">
        <f>IF(FN_MC!T143="","*",FN_MC!T143)</f>
        <v>TMI-TCS</v>
      </c>
      <c r="F140" s="110">
        <f>IF(FN_MC!B143="","*",FN_MC!B143)</f>
        <v>45972</v>
      </c>
      <c r="G140" s="110" t="str">
        <f>IF(FN_MC!D143="","*",FN_MC!D143)</f>
        <v>MOD FN</v>
      </c>
      <c r="H140" s="110" t="str">
        <f>IF(FN_MC!F143="","*",FN_MC!F143)</f>
        <v>BLOCO</v>
      </c>
      <c r="I140" s="110" t="str">
        <f>IF(FN_MC!H143="","*",FN_MC!H143)</f>
        <v>-</v>
      </c>
      <c r="J140" s="110" t="str">
        <f>IF(FN_MC!I143="","*",FN_MC!I143)</f>
        <v>-</v>
      </c>
      <c r="K140" s="110" t="str">
        <f>IF(FN_MC!M143="","*",FN_MC!M143)</f>
        <v>TCS-TVI</v>
      </c>
      <c r="L140" s="110" t="str">
        <f>IF(FN_MC!N143="","*",FN_MC!N143)</f>
        <v>TCSTVI</v>
      </c>
      <c r="M140" s="111">
        <f>IF(FN_MC!J143="","*",FN_MC!J143)</f>
        <v>74</v>
      </c>
      <c r="N140" s="290">
        <f>IF(FN_MC!K143="","*",FN_MC!K143)</f>
        <v>239</v>
      </c>
      <c r="O140" s="290">
        <f>IF(FN_MC!L143="","*",FN_MC!L143)</f>
        <v>233</v>
      </c>
      <c r="P140" s="111"/>
      <c r="Q140" s="128">
        <f>IF(FN_MC!O143="","*",FN_MC!O143)</f>
        <v>0.375</v>
      </c>
      <c r="R140" s="128">
        <f>IF(FN_MC!P143="","*",FN_MC!P143)</f>
        <v>0.16666666666666666</v>
      </c>
      <c r="S140" s="110" t="str">
        <f>IF(FN_MC!Q143="","*",CONCATENATE(FN_MC!Q143," ",FN_MC!R143))</f>
        <v>1 BINÁRIO</v>
      </c>
      <c r="T140" s="110" t="str">
        <f>IF(FN_MC!V143="","*",FN_MC!V143)</f>
        <v xml:space="preserve">Guilherme </v>
      </c>
      <c r="U140" s="110" t="str">
        <f>IF(FN_MC!W143="","*",FN_MC!W143)</f>
        <v>Descarga de dormentes</v>
      </c>
      <c r="V140" s="112">
        <f ca="1">_xlfn.XLOOKUP(G140&amp;$V$2,BS_CONTROLE[CHAVE],BS_CONTROLE[Quantidade_11],"-")</f>
        <v>0</v>
      </c>
      <c r="W140" s="112" t="str">
        <f ca="1">_xlfn.XLOOKUP(G140&amp;$W$2,BS_CONTROLE[CHAVE],BS_CONTROLE[Quantidade_11],"-")</f>
        <v>-</v>
      </c>
      <c r="X140" s="112">
        <f ca="1">_xlfn.XLOOKUP(G140&amp;$X$2,BS_CONTROLE[CHAVE],BS_CONTROLE[Quantidade_11],"-")</f>
        <v>0</v>
      </c>
    </row>
    <row r="141" spans="1:24" s="113" customFormat="1" hidden="1">
      <c r="A141" s="109" t="str">
        <f>IF(FN_MC!Y144="","*",FN_MC!Y144)</f>
        <v>OPORTUNIDADE</v>
      </c>
      <c r="B141" s="109" t="str">
        <f>IF(FN_MC!X144="","*",FN_MC!X144)</f>
        <v>Oportunidade</v>
      </c>
      <c r="C141" s="109" t="str">
        <f>IF(FN_MC!Z144="","*",FN_MC!Z144)</f>
        <v>P1</v>
      </c>
      <c r="D141" s="110" t="str">
        <f>IF(FN_MC!S144="","*",FN_MC!S144)</f>
        <v>FERRONORTE</v>
      </c>
      <c r="E141" s="110" t="str">
        <f>IF(FN_MC!T144="","*",FN_MC!T144)</f>
        <v>TGR-TRO</v>
      </c>
      <c r="F141" s="110">
        <f>IF(FN_MC!B144="","*",FN_MC!B144)</f>
        <v>45972</v>
      </c>
      <c r="G141" s="110" t="str">
        <f>IF(FN_MC!D144="","*",FN_MC!D144)</f>
        <v>A60</v>
      </c>
      <c r="H141" s="110" t="str">
        <f>IF(FN_MC!F144="","*",FN_MC!F144)</f>
        <v>DETECÇÃO - RONDA 7 DIAS</v>
      </c>
      <c r="I141" s="110" t="str">
        <f>IF(FN_MC!H144="","*",FN_MC!H144)</f>
        <v>TIQ2</v>
      </c>
      <c r="J141" s="110" t="str">
        <f>IF(FN_MC!I144="","*",FN_MC!I144)</f>
        <v>TRO</v>
      </c>
      <c r="K141" s="110" t="str">
        <f>IF(FN_MC!M144="","*",FN_MC!M144)</f>
        <v>TIQ</v>
      </c>
      <c r="L141" s="110" t="str">
        <f>IF(FN_MC!N144="","*",FN_MC!N144)</f>
        <v>TIQ-TRO</v>
      </c>
      <c r="M141" s="111">
        <f>IF(FN_MC!J144="","*",FN_MC!J144)</f>
        <v>98</v>
      </c>
      <c r="N141" s="290">
        <f>IF(FN_MC!K144="","*",FN_MC!K144)</f>
        <v>616</v>
      </c>
      <c r="O141" s="290" t="str">
        <f>IF(FN_MC!L144="","*",FN_MC!L144)</f>
        <v>-</v>
      </c>
      <c r="P141" s="111"/>
      <c r="Q141" s="128">
        <f>IF(FN_MC!O144="","*",FN_MC!O144)</f>
        <v>0.375</v>
      </c>
      <c r="R141" s="128">
        <f>IF(FN_MC!P144="","*",FN_MC!P144)</f>
        <v>4.1666666666666664E-2</v>
      </c>
      <c r="S141" s="110" t="str">
        <f>IF(FN_MC!Q144="","*",CONCATENATE(FN_MC!Q144," ",FN_MC!R144))</f>
        <v>140 KM</v>
      </c>
      <c r="T141" s="110" t="str">
        <f>IF(FN_MC!V144="","*",FN_MC!V144)</f>
        <v>Miguel</v>
      </c>
      <c r="U141" s="110" t="str">
        <f>IF(FN_MC!W144="","*",FN_MC!W144)</f>
        <v>Ronda 7 dias</v>
      </c>
      <c r="V141" s="112">
        <f ca="1">_xlfn.XLOOKUP(G141&amp;$V$2,BS_CONTROLE[CHAVE],BS_CONTROLE[Quantidade_11],"-")</f>
        <v>280</v>
      </c>
      <c r="W141" s="112" t="str">
        <f ca="1">_xlfn.XLOOKUP(G141&amp;$W$2,BS_CONTROLE[CHAVE],BS_CONTROLE[Quantidade_11],"-")</f>
        <v>-</v>
      </c>
      <c r="X141" s="112">
        <f ca="1">_xlfn.XLOOKUP(G141&amp;$X$2,BS_CONTROLE[CHAVE],BS_CONTROLE[Quantidade_11],"-")</f>
        <v>140</v>
      </c>
    </row>
    <row r="142" spans="1:24" s="113" customFormat="1" hidden="1">
      <c r="A142" s="109" t="str">
        <f>IF(FN_MC!Y145="","*",FN_MC!Y145)</f>
        <v>SIM</v>
      </c>
      <c r="B142" s="109" t="str">
        <f>IF(FN_MC!X145="","*",FN_MC!X145)</f>
        <v>Contrato</v>
      </c>
      <c r="C142" s="109" t="str">
        <f>IF(FN_MC!Z145="","*",FN_MC!Z145)</f>
        <v>P0</v>
      </c>
      <c r="D142" s="110" t="str">
        <f>IF(FN_MC!S145="","*",FN_MC!S145)</f>
        <v>FERRONORTE</v>
      </c>
      <c r="E142" s="110" t="str">
        <f>IF(FN_MC!T145="","*",FN_MC!T145)</f>
        <v>TGR-TRO</v>
      </c>
      <c r="F142" s="110">
        <f>IF(FN_MC!B145="","*",FN_MC!B145)</f>
        <v>45972</v>
      </c>
      <c r="G142" s="110" t="str">
        <f>IF(FN_MC!D145="","*",FN_MC!D145)</f>
        <v>E40</v>
      </c>
      <c r="H142" s="110" t="str">
        <f>IF(FN_MC!F145="","*",FN_MC!F145)</f>
        <v>TRILHEIRO - DESCARGA</v>
      </c>
      <c r="I142" s="110" t="str">
        <f>IF(FN_MC!H145="","*",FN_MC!H145)</f>
        <v>TAG2</v>
      </c>
      <c r="J142" s="110" t="str">
        <f>IF(FN_MC!I145="","*",FN_MC!I145)</f>
        <v>TAG2</v>
      </c>
      <c r="K142" s="110" t="str">
        <f>IF(FN_MC!M145="","*",FN_MC!M145)</f>
        <v>TEP</v>
      </c>
      <c r="L142" s="110" t="str">
        <f>IF(FN_MC!N145="","*",FN_MC!N145)</f>
        <v>539TRM/TRM1/TEP1</v>
      </c>
      <c r="M142" s="111">
        <f>IF(FN_MC!J145="","*",FN_MC!J145)</f>
        <v>98</v>
      </c>
      <c r="N142" s="290">
        <f>IF(FN_MC!K145="","*",FN_MC!K145)</f>
        <v>563</v>
      </c>
      <c r="O142" s="290" t="str">
        <f>IF(FN_MC!L145="","*",FN_MC!L145)</f>
        <v>-</v>
      </c>
      <c r="P142" s="111"/>
      <c r="Q142" s="128">
        <f>IF(FN_MC!O145="","*",FN_MC!O145)</f>
        <v>0.375</v>
      </c>
      <c r="R142" s="128">
        <f>IF(FN_MC!P145="","*",FN_MC!P145)</f>
        <v>0.10416666666666667</v>
      </c>
      <c r="S142" s="110" t="str">
        <f>IF(FN_MC!Q145="","*",CONCATENATE(FN_MC!Q145," ",FN_MC!R145))</f>
        <v>2184 M</v>
      </c>
      <c r="T142" s="110" t="str">
        <f>IF(FN_MC!V145="","*",FN_MC!V145)</f>
        <v>Matheus</v>
      </c>
      <c r="U142" s="110" t="str">
        <f>IF(FN_MC!W145="","*",FN_MC!W145)</f>
        <v>Descarga de trilho, km 547 6 barra 2hrs + 1 barras no km 563 30 minutos , incluir mais 30 minutos de manobra em TAG-2 pra formar cobra cega  1 loco lado TRO e 2 lado TOM</v>
      </c>
      <c r="V142" s="112">
        <f ca="1">_xlfn.XLOOKUP(G142&amp;$V$2,BS_CONTROLE[CHAVE],BS_CONTROLE[Quantidade_11],"-")</f>
        <v>2184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IF(FN_MC!Y146="","*",FN_MC!Y146)</f>
        <v>SIM</v>
      </c>
      <c r="B143" s="109" t="str">
        <f>IF(FN_MC!X146="","*",FN_MC!X146)</f>
        <v>Contrato</v>
      </c>
      <c r="C143" s="109" t="str">
        <f>IF(FN_MC!Z146="","*",FN_MC!Z146)</f>
        <v>P0</v>
      </c>
      <c r="D143" s="110" t="str">
        <f>IF(FN_MC!S146="","*",FN_MC!S146)</f>
        <v>FERRONORTE</v>
      </c>
      <c r="E143" s="110" t="str">
        <f>IF(FN_MC!T146="","*",FN_MC!T146)</f>
        <v>TCS-TGR</v>
      </c>
      <c r="F143" s="110">
        <f>IF(FN_MC!B146="","*",FN_MC!B146)</f>
        <v>45972</v>
      </c>
      <c r="G143" s="110" t="str">
        <f>IF(FN_MC!D146="","*",FN_MC!D146)</f>
        <v>W48</v>
      </c>
      <c r="H143" s="110" t="str">
        <f>IF(FN_MC!F146="","*",FN_MC!F146)</f>
        <v>MECANIZAÇÃO - DOL</v>
      </c>
      <c r="I143" s="110" t="str">
        <f>IF(FN_MC!H146="","*",FN_MC!H146)</f>
        <v>TOM2</v>
      </c>
      <c r="J143" s="110" t="str">
        <f>IF(FN_MC!I146="","*",FN_MC!I146)</f>
        <v>TOM2</v>
      </c>
      <c r="K143" s="110" t="str">
        <f>IF(FN_MC!M146="","*",FN_MC!M146)</f>
        <v>TOM-TPC</v>
      </c>
      <c r="L143" s="110" t="str">
        <f>IF(FN_MC!N146="","*",FN_MC!N146)</f>
        <v>416TPC</v>
      </c>
      <c r="M143" s="111">
        <f>IF(FN_MC!J146="","*",FN_MC!J146)</f>
        <v>74</v>
      </c>
      <c r="N143" s="290">
        <f>IF(FN_MC!K146="","*",FN_MC!K146)</f>
        <v>425.7</v>
      </c>
      <c r="O143" s="290" t="str">
        <f>IF(FN_MC!L146="","*",FN_MC!L146)</f>
        <v>-</v>
      </c>
      <c r="P143" s="111"/>
      <c r="Q143" s="128">
        <f>IF(FN_MC!O146="","*",FN_MC!O146)</f>
        <v>0.375</v>
      </c>
      <c r="R143" s="128">
        <f>IF(FN_MC!P146="","*",FN_MC!P146)</f>
        <v>0.16666666666666666</v>
      </c>
      <c r="S143" s="110" t="str">
        <f>IF(FN_MC!Q146="","*",CONCATENATE(FN_MC!Q146," ",FN_MC!R146))</f>
        <v>2000 M</v>
      </c>
      <c r="T143" s="110" t="str">
        <f>IF(FN_MC!V146="","*",FN_MC!V146)</f>
        <v>Rodrigo</v>
      </c>
      <c r="U143" s="110" t="str">
        <f>IF(FN_MC!W146="","*",FN_MC!W146)</f>
        <v>Desguarnecimento ombro de lastro (DOL) - Sentido decrescente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>
        <f ca="1">_xlfn.XLOOKUP(G143&amp;$X$2,BS_CONTROLE[CHAVE],BS_CONTROLE[Quantidade_11],"-")</f>
        <v>3570</v>
      </c>
    </row>
    <row r="144" spans="1:24" s="113" customFormat="1" hidden="1">
      <c r="A144" s="109" t="str">
        <f>IF(FN_MC!Y147="","*",FN_MC!Y147)</f>
        <v>OPORTUNIDADE</v>
      </c>
      <c r="B144" s="109" t="str">
        <f>IF(FN_MC!X147="","*",FN_MC!X147)</f>
        <v>Oportunidade</v>
      </c>
      <c r="C144" s="109" t="str">
        <f>IF(FN_MC!Z147="","*",FN_MC!Z147)</f>
        <v>P1</v>
      </c>
      <c r="D144" s="110" t="str">
        <f>IF(FN_MC!S147="","*",FN_MC!S147)</f>
        <v>FERRONORTE</v>
      </c>
      <c r="E144" s="110" t="str">
        <f>IF(FN_MC!T147="","*",FN_MC!T147)</f>
        <v>TCS-TGR</v>
      </c>
      <c r="F144" s="110">
        <f>IF(FN_MC!B147="","*",FN_MC!B147)</f>
        <v>45972</v>
      </c>
      <c r="G144" s="110" t="str">
        <f>IF(FN_MC!D147="","*",FN_MC!D147)</f>
        <v>V97</v>
      </c>
      <c r="H144" s="110" t="str">
        <f>IF(FN_MC!F147="","*",FN_MC!F147)</f>
        <v>DETECÇÃO - ULTRASSOM - SPERRY</v>
      </c>
      <c r="I144" s="110" t="str">
        <f>IF(FN_MC!H147="","*",FN_MC!H147)</f>
        <v>TOM2</v>
      </c>
      <c r="J144" s="110" t="str">
        <f>IF(FN_MC!I147="","*",FN_MC!I147)</f>
        <v>TCS</v>
      </c>
      <c r="K144" s="110" t="str">
        <f>IF(FN_MC!M147="","*",FN_MC!M147)</f>
        <v>TOM-TCS</v>
      </c>
      <c r="L144" s="110" t="str">
        <f>IF(FN_MC!N147="","*",FN_MC!N147)</f>
        <v>TOMTCS</v>
      </c>
      <c r="M144" s="111">
        <f>IF(FN_MC!J147="","*",FN_MC!J147)</f>
        <v>74</v>
      </c>
      <c r="N144" s="290">
        <f>IF(FN_MC!K147="","*",FN_MC!K147)</f>
        <v>406</v>
      </c>
      <c r="O144" s="290" t="str">
        <f>IF(FN_MC!L147="","*",FN_MC!L147)</f>
        <v>-</v>
      </c>
      <c r="P144" s="111"/>
      <c r="Q144" s="128">
        <f>IF(FN_MC!O147="","*",FN_MC!O147)</f>
        <v>0.35416666666666669</v>
      </c>
      <c r="R144" s="128">
        <f>IF(FN_MC!P147="","*",FN_MC!P147)</f>
        <v>4.1666666666666664E-2</v>
      </c>
      <c r="S144" s="110" t="str">
        <f>IF(FN_MC!Q147="","*",CONCATENATE(FN_MC!Q147," ",FN_MC!R147))</f>
        <v>110 KM</v>
      </c>
      <c r="T144" s="110" t="str">
        <f>IF(FN_MC!V147="","*",FN_MC!V147)</f>
        <v>John</v>
      </c>
      <c r="U144" s="110" t="str">
        <f>IF(FN_MC!W147="","*",FN_MC!W147)</f>
        <v>Detecção ultrassom Sperry com VMA de 30km/h</v>
      </c>
      <c r="V144" s="112" t="str">
        <f ca="1">_xlfn.XLOOKUP(G144&amp;$V$2,BS_CONTROLE[CHAVE],BS_CONTROLE[Quantidade_11],"-")</f>
        <v>-</v>
      </c>
      <c r="W144" s="112">
        <f ca="1">_xlfn.XLOOKUP(G144&amp;$W$2,BS_CONTROLE[CHAVE],BS_CONTROLE[Quantidade_11],"-")</f>
        <v>30</v>
      </c>
      <c r="X144" s="112">
        <f ca="1">_xlfn.XLOOKUP(G144&amp;$X$2,BS_CONTROLE[CHAVE],BS_CONTROLE[Quantidade_11],"-")</f>
        <v>110</v>
      </c>
    </row>
    <row r="145" spans="1:24" s="113" customFormat="1" hidden="1">
      <c r="A145" s="109" t="str">
        <f>IF(FN_MC!Y148="","*",FN_MC!Y148)</f>
        <v>OPORTUNIDADE</v>
      </c>
      <c r="B145" s="109" t="str">
        <f>IF(FN_MC!X148="","*",FN_MC!X148)</f>
        <v>Contrato</v>
      </c>
      <c r="C145" s="109" t="str">
        <f>IF(FN_MC!Z148="","*",FN_MC!Z148)</f>
        <v>P0</v>
      </c>
      <c r="D145" s="110" t="str">
        <f>IF(FN_MC!S148="","*",FN_MC!S148)</f>
        <v>FERRONORTE</v>
      </c>
      <c r="E145" s="110" t="str">
        <f>IF(FN_MC!T148="","*",FN_MC!T148)</f>
        <v>TMI-TCS</v>
      </c>
      <c r="F145" s="110">
        <f>IF(FN_MC!B148="","*",FN_MC!B148)</f>
        <v>45972</v>
      </c>
      <c r="G145" s="110" t="str">
        <f>IF(FN_MC!D148="","*",FN_MC!D148)</f>
        <v>W50</v>
      </c>
      <c r="H145" s="110" t="str">
        <f>IF(FN_MC!F148="","*",FN_MC!F148)</f>
        <v>MODERNIZAÇÃO - DORMENTE - DESCARGA</v>
      </c>
      <c r="I145" s="110" t="str">
        <f>IF(FN_MC!H148="","*",FN_MC!H148)</f>
        <v xml:space="preserve">TCS2 </v>
      </c>
      <c r="J145" s="110" t="str">
        <f>IF(FN_MC!I148="","*",FN_MC!I148)</f>
        <v>TCS</v>
      </c>
      <c r="K145" s="110" t="str">
        <f>IF(FN_MC!M148="","*",FN_MC!M148)</f>
        <v>TCS-TVI</v>
      </c>
      <c r="L145" s="110" t="str">
        <f>IF(FN_MC!N148="","*",FN_MC!N148)</f>
        <v>239251/TVI239</v>
      </c>
      <c r="M145" s="111">
        <f>IF(FN_MC!J148="","*",FN_MC!J148)</f>
        <v>74</v>
      </c>
      <c r="N145" s="290">
        <f>IF(FN_MC!K148="","*",FN_MC!K148)</f>
        <v>239</v>
      </c>
      <c r="O145" s="290">
        <f>IF(FN_MC!L148="","*",FN_MC!L148)</f>
        <v>233</v>
      </c>
      <c r="P145" s="111"/>
      <c r="Q145" s="128">
        <f>IF(FN_MC!O148="","*",FN_MC!O148)</f>
        <v>0.375</v>
      </c>
      <c r="R145" s="128">
        <f>IF(FN_MC!P148="","*",FN_MC!P148)</f>
        <v>6.9444444444444447E-4</v>
      </c>
      <c r="S145" s="110" t="str">
        <f>IF(FN_MC!Q148="","*",CONCATENATE(FN_MC!Q148," ",FN_MC!R148))</f>
        <v>1400 Nº DE DORMENTES</v>
      </c>
      <c r="T145" s="110" t="str">
        <f>IF(FN_MC!V148="","*",FN_MC!V148)</f>
        <v xml:space="preserve">Guilherme </v>
      </c>
      <c r="U145" s="110" t="str">
        <f>IF(FN_MC!W148="","*",FN_MC!W148)</f>
        <v xml:space="preserve">Descarga de dormentes no km 239 </v>
      </c>
      <c r="V145" s="112">
        <f ca="1">_xlfn.XLOOKUP(G145&amp;$V$2,BS_CONTROLE[CHAVE],BS_CONTROLE[Quantidade_11],"-")</f>
        <v>0</v>
      </c>
      <c r="W145" s="112">
        <f ca="1">_xlfn.XLOOKUP(G145&amp;$W$2,BS_CONTROLE[CHAVE],BS_CONTROLE[Quantidade_11],"-")</f>
        <v>0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IF(FN_MC!Y149="","*",FN_MC!Y149)</f>
        <v>OPORTUNIDADE</v>
      </c>
      <c r="B146" s="109" t="str">
        <f>IF(FN_MC!X149="","*",FN_MC!X149)</f>
        <v>Oportunidade</v>
      </c>
      <c r="C146" s="109" t="str">
        <f>IF(FN_MC!Z149="","*",FN_MC!Z149)</f>
        <v>P0</v>
      </c>
      <c r="D146" s="110" t="str">
        <f>IF(FN_MC!S149="","*",FN_MC!S149)</f>
        <v>FERRONORTE</v>
      </c>
      <c r="E146" s="110" t="str">
        <f>IF(FN_MC!T149="","*",FN_MC!T149)</f>
        <v>TMI-TCS</v>
      </c>
      <c r="F146" s="110">
        <f>IF(FN_MC!B149="","*",FN_MC!B149)</f>
        <v>45972</v>
      </c>
      <c r="G146" s="110" t="str">
        <f>IF(FN_MC!D149="","*",FN_MC!D149)</f>
        <v>V86</v>
      </c>
      <c r="H146" s="110" t="str">
        <f>IF(FN_MC!F149="","*",FN_MC!F149)</f>
        <v>DESLOCAMENTO</v>
      </c>
      <c r="I146" s="110" t="str">
        <f>IF(FN_MC!H149="","*",FN_MC!H149)</f>
        <v>TIN2</v>
      </c>
      <c r="J146" s="110" t="str">
        <f>IF(FN_MC!I149="","*",FN_MC!I149)</f>
        <v>TID2</v>
      </c>
      <c r="K146" s="110" t="str">
        <f>IF(FN_MC!M149="","*",FN_MC!M149)</f>
        <v>TIN-TID</v>
      </c>
      <c r="L146" s="110" t="str">
        <f>IF(FN_MC!N149="","*",FN_MC!N149)</f>
        <v>TIN-TID</v>
      </c>
      <c r="M146" s="111">
        <f>IF(FN_MC!J149="","*",FN_MC!J149)</f>
        <v>74</v>
      </c>
      <c r="N146" s="290">
        <f>IF(FN_MC!K149="","*",FN_MC!K149)</f>
        <v>111</v>
      </c>
      <c r="O146" s="290" t="str">
        <f>IF(FN_MC!L149="","*",FN_MC!L149)</f>
        <v>-</v>
      </c>
      <c r="P146" s="111"/>
      <c r="Q146" s="128">
        <f>IF(FN_MC!O149="","*",FN_MC!O149)</f>
        <v>0.33333333333333331</v>
      </c>
      <c r="R146" s="128">
        <f>IF(FN_MC!P149="","*",FN_MC!P149)</f>
        <v>4.1666666666666664E-2</v>
      </c>
      <c r="S146" s="110" t="str">
        <f>IF(FN_MC!Q149="","*",CONCATENATE(FN_MC!Q149," ",FN_MC!R149))</f>
        <v>1 BINÁRIO</v>
      </c>
      <c r="T146" s="110" t="str">
        <f>IF(FN_MC!V149="","*",FN_MC!V149)</f>
        <v>Antonioni</v>
      </c>
      <c r="U146" s="110" t="str">
        <f>IF(FN_MC!W149="","*",FN_MC!W149)</f>
        <v xml:space="preserve">Deslocamento 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0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IF(FN_MC!Y150="","*",FN_MC!Y150)</f>
        <v>OPORTUNIDADE</v>
      </c>
      <c r="B147" s="109" t="str">
        <f>IF(FN_MC!X150="","*",FN_MC!X150)</f>
        <v>Oportunidade</v>
      </c>
      <c r="C147" s="109" t="str">
        <f>IF(FN_MC!Z150="","*",FN_MC!Z150)</f>
        <v>P1</v>
      </c>
      <c r="D147" s="110" t="str">
        <f>IF(FN_MC!S150="","*",FN_MC!S150)</f>
        <v>FERRONORTE</v>
      </c>
      <c r="E147" s="110" t="str">
        <f>IF(FN_MC!T150="","*",FN_MC!T150)</f>
        <v>TMI-TCS</v>
      </c>
      <c r="F147" s="110">
        <f>IF(FN_MC!B150="","*",FN_MC!B150)</f>
        <v>45972</v>
      </c>
      <c r="G147" s="110" t="str">
        <f>IF(FN_MC!D150="","*",FN_MC!D150)</f>
        <v>FRANCISCO (TF-670)</v>
      </c>
      <c r="H147" s="110" t="str">
        <f>IF(FN_MC!F150="","*",FN_MC!F150)</f>
        <v>PDM - SOLDA</v>
      </c>
      <c r="I147" s="110" t="str">
        <f>IF(FN_MC!H150="","*",FN_MC!H150)</f>
        <v>TQIK73</v>
      </c>
      <c r="J147" s="110" t="str">
        <f>IF(FN_MC!I150="","*",FN_MC!I150)</f>
        <v>-</v>
      </c>
      <c r="K147" s="110" t="str">
        <f>IF(FN_MC!M150="","*",FN_MC!M150)</f>
        <v>TQI-TSP</v>
      </c>
      <c r="L147" s="110" t="str">
        <f>IF(FN_MC!N150="","*",FN_MC!N150)</f>
        <v>TQIK73</v>
      </c>
      <c r="M147" s="111">
        <f>IF(FN_MC!J150="","*",FN_MC!J150)</f>
        <v>74</v>
      </c>
      <c r="N147" s="290">
        <f>IF(FN_MC!K150="","*",FN_MC!K150)</f>
        <v>67.5</v>
      </c>
      <c r="O147" s="290" t="str">
        <f>IF(FN_MC!L150="","*",FN_MC!L150)</f>
        <v>-</v>
      </c>
      <c r="P147" s="111"/>
      <c r="Q147" s="128">
        <f>IF(FN_MC!O150="","*",FN_MC!O150)</f>
        <v>0.375</v>
      </c>
      <c r="R147" s="128">
        <f>IF(FN_MC!P150="","*",FN_MC!P150)</f>
        <v>8.3333333333333329E-2</v>
      </c>
      <c r="S147" s="110" t="str">
        <f>IF(FN_MC!Q150="","*",CONCATENATE(FN_MC!Q150," ",FN_MC!R150))</f>
        <v>2 Nº DE SOLDA</v>
      </c>
      <c r="T147" s="110" t="str">
        <f>IF(FN_MC!V150="","*",FN_MC!V150)</f>
        <v>herbert</v>
      </c>
      <c r="U147" s="110" t="str">
        <f>IF(FN_MC!W150="","*",FN_MC!W150)</f>
        <v>Execução de solda - Condicionado a temperatura</v>
      </c>
      <c r="V147" s="112">
        <f ca="1">_xlfn.XLOOKUP(G147&amp;$V$2,BS_CONTROLE[CHAVE],BS_CONTROLE[Quantidade_11],"-")</f>
        <v>1</v>
      </c>
      <c r="W147" s="112">
        <f ca="1">_xlfn.XLOOKUP(G147&amp;$W$2,BS_CONTROLE[CHAVE],BS_CONTROLE[Quantidade_11],"-")</f>
        <v>1</v>
      </c>
      <c r="X147" s="112">
        <f ca="1">_xlfn.XLOOKUP(G147&amp;$X$2,BS_CONTROLE[CHAVE],BS_CONTROLE[Quantidade_11],"-")</f>
        <v>2</v>
      </c>
    </row>
    <row r="148" spans="1:24" s="113" customFormat="1" hidden="1">
      <c r="A148" s="109" t="str">
        <f>IF(FN_MC!Y151="","*",FN_MC!Y151)</f>
        <v>OPORTUNIDADE</v>
      </c>
      <c r="B148" s="109" t="str">
        <f>IF(FN_MC!X151="","*",FN_MC!X151)</f>
        <v>Oportunidade</v>
      </c>
      <c r="C148" s="109" t="str">
        <f>IF(FN_MC!Z151="","*",FN_MC!Z151)</f>
        <v>P2</v>
      </c>
      <c r="D148" s="110" t="str">
        <f>IF(FN_MC!S151="","*",FN_MC!S151)</f>
        <v>FERRONORTE</v>
      </c>
      <c r="E148" s="110" t="str">
        <f>IF(FN_MC!T151="","*",FN_MC!T151)</f>
        <v>TMI-TCS</v>
      </c>
      <c r="F148" s="110">
        <f>IF(FN_MC!B151="","*",FN_MC!B151)</f>
        <v>45972</v>
      </c>
      <c r="G148" s="110" t="str">
        <f>IF(FN_MC!D151="","*",FN_MC!D151)</f>
        <v>E14</v>
      </c>
      <c r="H148" s="110" t="str">
        <f>IF(FN_MC!F151="","*",FN_MC!F151)</f>
        <v>MECANIZAÇÃO - ESMERILHADORA</v>
      </c>
      <c r="I148" s="110" t="str">
        <f>IF(FN_MC!H151="","*",FN_MC!H151)</f>
        <v>TAP2</v>
      </c>
      <c r="J148" s="110" t="str">
        <f>IF(FN_MC!I151="","*",FN_MC!I151)</f>
        <v>ZJA</v>
      </c>
      <c r="K148" s="110" t="str">
        <f>IF(FN_MC!M151="","*",FN_MC!M151)</f>
        <v>TAP-ZJA</v>
      </c>
      <c r="L148" s="110" t="str">
        <f>IF(FN_MC!N151="","*",FN_MC!N151)</f>
        <v>TAPZJA</v>
      </c>
      <c r="M148" s="111">
        <f>IF(FN_MC!J151="","*",FN_MC!J151)</f>
        <v>74</v>
      </c>
      <c r="N148" s="290">
        <f>IF(FN_MC!K151="","*",FN_MC!K151)</f>
        <v>25</v>
      </c>
      <c r="O148" s="290" t="str">
        <f>IF(FN_MC!L151="","*",FN_MC!L151)</f>
        <v>-</v>
      </c>
      <c r="P148" s="111"/>
      <c r="Q148" s="128">
        <f>IF(FN_MC!O151="","*",FN_MC!O151)</f>
        <v>0.95833333333333337</v>
      </c>
      <c r="R148" s="128">
        <f>IF(FN_MC!P151="","*",FN_MC!P151)</f>
        <v>4.1666666666666664E-2</v>
      </c>
      <c r="S148" s="110" t="str">
        <f>IF(FN_MC!Q151="","*",CONCATENATE(FN_MC!Q151," ",FN_MC!R151))</f>
        <v>18 M</v>
      </c>
      <c r="T148" s="110" t="str">
        <f>IF(FN_MC!V151="","*",FN_MC!V151)</f>
        <v xml:space="preserve">Fernanda </v>
      </c>
      <c r="U148" s="110" t="str">
        <f>IF(FN_MC!W151="","*",FN_MC!W151)</f>
        <v>Deslocamento em VMA 30KM TAP-TMI, após segue em esmerilhamento de TMI-ZRK às 16km/h, se desloca em VMA 30KM de ZRK-ZJA, encerrando em ZJA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>
        <f ca="1">_xlfn.XLOOKUP(G148&amp;$X$2,BS_CONTROLE[CHAVE],BS_CONTROLE[Quantidade_11],"-")</f>
        <v>18</v>
      </c>
    </row>
    <row r="149" spans="1:24" s="113" customFormat="1" hidden="1">
      <c r="A149" s="109" t="str">
        <f>IF(FN_MC!Y152="","*",FN_MC!Y152)</f>
        <v>OPORTUNIDADE</v>
      </c>
      <c r="B149" s="109" t="str">
        <f>IF(FN_MC!X152="","*",FN_MC!X152)</f>
        <v>Oportunidade</v>
      </c>
      <c r="C149" s="109" t="str">
        <f>IF(FN_MC!Z152="","*",FN_MC!Z152)</f>
        <v>P0</v>
      </c>
      <c r="D149" s="110" t="str">
        <f>IF(FN_MC!S152="","*",FN_MC!S152)</f>
        <v>MALHA CENTRAL</v>
      </c>
      <c r="E149" s="110" t="str">
        <f>IF(FN_MC!T152="","*",FN_MC!T152)</f>
        <v>RAMAL</v>
      </c>
      <c r="F149" s="110">
        <f>IF(FN_MC!B152="","*",FN_MC!B152)</f>
        <v>45972</v>
      </c>
      <c r="G149" s="110" t="str">
        <f>IF(FN_MC!D152="","*",FN_MC!D152)</f>
        <v>E17</v>
      </c>
      <c r="H149" s="110" t="str">
        <f>IF(FN_MC!F152="","*",FN_MC!F152)</f>
        <v>CAMINHÃO DE SOLDA</v>
      </c>
      <c r="I149" s="110" t="str">
        <f>IF(FN_MC!H152="","*",FN_MC!H152)</f>
        <v>ZVT1</v>
      </c>
      <c r="J149" s="110" t="str">
        <f>IF(FN_MC!I152="","*",FN_MC!I152)</f>
        <v>ZVT1</v>
      </c>
      <c r="K149" s="110" t="str">
        <f>IF(FN_MC!M152="","*",FN_MC!M152)</f>
        <v>ZVT-ZDK</v>
      </c>
      <c r="L149" s="110" t="str">
        <f>IF(FN_MC!N152="","*",FN_MC!N152)</f>
        <v>ZVTZDK</v>
      </c>
      <c r="M149" s="111">
        <f>IF(FN_MC!J152="","*",FN_MC!J152)</f>
        <v>78</v>
      </c>
      <c r="N149" s="290">
        <f>IF(FN_MC!K152="","*",FN_MC!K152)</f>
        <v>248</v>
      </c>
      <c r="O149" s="290">
        <f>IF(FN_MC!L152="","*",FN_MC!L152)</f>
        <v>244</v>
      </c>
      <c r="P149" s="111"/>
      <c r="Q149" s="128">
        <f>IF(FN_MC!O152="","*",FN_MC!O152)</f>
        <v>0.375</v>
      </c>
      <c r="R149" s="128">
        <f>IF(FN_MC!P152="","*",FN_MC!P152)</f>
        <v>0.125</v>
      </c>
      <c r="S149" s="110" t="str">
        <f>IF(FN_MC!Q152="","*",CONCATENATE(FN_MC!Q152," ",FN_MC!R152))</f>
        <v>3 Nº DE SOLDA</v>
      </c>
      <c r="T149" s="110" t="str">
        <f>IF(FN_MC!V152="","*",FN_MC!V152)</f>
        <v>Higor</v>
      </c>
      <c r="U149" s="110" t="str">
        <f>IF(FN_MC!W152="","*",FN_MC!W152)</f>
        <v xml:space="preserve">Caminhão de solda </v>
      </c>
      <c r="V149" s="112">
        <f ca="1">_xlfn.XLOOKUP(G149&amp;$V$2,BS_CONTROLE[CHAVE],BS_CONTROLE[Quantidade_11],"-")</f>
        <v>3</v>
      </c>
      <c r="W149" s="112">
        <f ca="1">_xlfn.XLOOKUP(G149&amp;$W$2,BS_CONTROLE[CHAVE],BS_CONTROLE[Quantidade_11],"-")</f>
        <v>4</v>
      </c>
      <c r="X149" s="112">
        <f ca="1">_xlfn.XLOOKUP(G149&amp;$X$2,BS_CONTROLE[CHAVE],BS_CONTROLE[Quantidade_11],"-")</f>
        <v>3</v>
      </c>
    </row>
    <row r="150" spans="1:24" s="113" customFormat="1" hidden="1">
      <c r="A150" s="109" t="str">
        <f>IF(FN_MC!Y153="","*",FN_MC!Y153)</f>
        <v>OPORTUNIDADE</v>
      </c>
      <c r="B150" s="109" t="str">
        <f>IF(FN_MC!X153="","*",FN_MC!X153)</f>
        <v>Oportunidade</v>
      </c>
      <c r="C150" s="109" t="str">
        <f>IF(FN_MC!Z153="","*",FN_MC!Z153)</f>
        <v>P0</v>
      </c>
      <c r="D150" s="110" t="str">
        <f>IF(FN_MC!S153="","*",FN_MC!S153)</f>
        <v>MALHA CENTRAL</v>
      </c>
      <c r="E150" s="110" t="str">
        <f>IF(FN_MC!T153="","*",FN_MC!T153)</f>
        <v>POV-PRV</v>
      </c>
      <c r="F150" s="110">
        <f>IF(FN_MC!B153="","*",FN_MC!B153)</f>
        <v>45972</v>
      </c>
      <c r="G150" s="110" t="str">
        <f>IF(FN_MC!D153="","*",FN_MC!D153)</f>
        <v>A17</v>
      </c>
      <c r="H150" s="110" t="str">
        <f>IF(FN_MC!F153="","*",FN_MC!F153)</f>
        <v>INSPEÇÃO AUTO DE LINHA</v>
      </c>
      <c r="I150" s="110" t="str">
        <f>IF(FN_MC!H153="","*",FN_MC!H153)</f>
        <v>POV</v>
      </c>
      <c r="J150" s="110" t="str">
        <f>IF(FN_MC!I153="","*",FN_MC!I153)</f>
        <v>PAS</v>
      </c>
      <c r="K150" s="110" t="str">
        <f>IF(FN_MC!M153="","*",FN_MC!M153)</f>
        <v>POV-PAS</v>
      </c>
      <c r="L150" s="110" t="str">
        <f>IF(FN_MC!N153="","*",FN_MC!N153)</f>
        <v>POVPAS</v>
      </c>
      <c r="M150" s="111">
        <f>IF(FN_MC!J153="","*",FN_MC!J153)</f>
        <v>102</v>
      </c>
      <c r="N150" s="290">
        <f>IF(FN_MC!K153="","*",FN_MC!K153)</f>
        <v>1.5</v>
      </c>
      <c r="O150" s="290" t="str">
        <f>IF(FN_MC!L153="","*",FN_MC!L153)</f>
        <v>-</v>
      </c>
      <c r="P150" s="111"/>
      <c r="Q150" s="128">
        <f>IF(FN_MC!O153="","*",FN_MC!O153)</f>
        <v>0.33333333333333331</v>
      </c>
      <c r="R150" s="128">
        <f>IF(FN_MC!P153="","*",FN_MC!P153)</f>
        <v>4.1666666666666664E-2</v>
      </c>
      <c r="S150" s="110" t="str">
        <f>IF(FN_MC!Q153="","*",CONCATENATE(FN_MC!Q153," ",FN_MC!R153))</f>
        <v>1 BINÁRIO</v>
      </c>
      <c r="T150" s="110" t="str">
        <f>IF(FN_MC!V153="","*",FN_MC!V153)</f>
        <v xml:space="preserve">lorena </v>
      </c>
      <c r="U150" s="110" t="str">
        <f>IF(FN_MC!W153="","*",FN_MC!W153)</f>
        <v xml:space="preserve">Inspeção de via 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>
        <f ca="1">_xlfn.XLOOKUP(G150&amp;$X$2,BS_CONTROLE[CHAVE],BS_CONTROLE[Quantidade_11],"-")</f>
        <v>1</v>
      </c>
    </row>
    <row r="151" spans="1:24" s="113" customFormat="1" hidden="1">
      <c r="A151" s="109" t="str">
        <f>IF(FN_MC!Y154="","*",FN_MC!Y154)</f>
        <v>*</v>
      </c>
      <c r="B151" s="109" t="str">
        <f>IF(FN_MC!X154="","*",FN_MC!X154)</f>
        <v>Oportunidade</v>
      </c>
      <c r="C151" s="109" t="str">
        <f>IF(FN_MC!Z154="","*",FN_MC!Z154)</f>
        <v>P1</v>
      </c>
      <c r="D151" s="110" t="str">
        <f>IF(FN_MC!S154="","*",FN_MC!S154)</f>
        <v>MALHA CENTRAL</v>
      </c>
      <c r="E151" s="110" t="str">
        <f>IF(FN_MC!T154="","*",FN_MC!T154)</f>
        <v>RAMAL</v>
      </c>
      <c r="F151" s="110">
        <f>IF(FN_MC!B154="","*",FN_MC!B154)</f>
        <v>45972</v>
      </c>
      <c r="G151" s="110" t="str">
        <f>IF(FN_MC!D154="","*",FN_MC!D154)</f>
        <v>V42</v>
      </c>
      <c r="H151" s="110" t="str">
        <f>IF(FN_MC!F154="","*",FN_MC!F154)</f>
        <v>MODERNIZAÇÃO - SOCADORA</v>
      </c>
      <c r="I151" s="110" t="str">
        <f>IF(FN_MC!H154="","*",FN_MC!H154)</f>
        <v>ZGT1</v>
      </c>
      <c r="J151" s="110" t="str">
        <f>IF(FN_MC!I154="","*",FN_MC!I154)</f>
        <v>ZGT1</v>
      </c>
      <c r="K151" s="110" t="str">
        <f>IF(FN_MC!M154="","*",FN_MC!M154)</f>
        <v>ZRI-ZGT</v>
      </c>
      <c r="L151" s="110" t="str">
        <f>IF(FN_MC!N154="","*",FN_MC!N154)</f>
        <v>ZRIZGT</v>
      </c>
      <c r="M151" s="111">
        <f>IF(FN_MC!J154="","*",FN_MC!J154)</f>
        <v>72</v>
      </c>
      <c r="N151" s="290">
        <f>IF(FN_MC!K154="","*",FN_MC!K154)</f>
        <v>290</v>
      </c>
      <c r="O151" s="290">
        <f>IF(FN_MC!L154="","*",FN_MC!L154)</f>
        <v>289</v>
      </c>
      <c r="P151" s="111"/>
      <c r="Q151" s="128">
        <f>IF(FN_MC!O154="","*",FN_MC!O154)</f>
        <v>0.27083333333333331</v>
      </c>
      <c r="R151" s="128">
        <f>IF(FN_MC!P154="","*",FN_MC!P154)</f>
        <v>8.3333333333333329E-2</v>
      </c>
      <c r="S151" s="110" t="str">
        <f>IF(FN_MC!Q154="","*",CONCATENATE(FN_MC!Q154," ",FN_MC!R154))</f>
        <v>400 M</v>
      </c>
      <c r="T151" s="110" t="str">
        <f>IF(FN_MC!V154="","*",FN_MC!V154)</f>
        <v>Augusto</v>
      </c>
      <c r="U151" s="110" t="str">
        <f>IF(FN_MC!W154="","*",FN_MC!W154)</f>
        <v>Socaria mecanizada</v>
      </c>
      <c r="V151" s="112">
        <f ca="1">_xlfn.XLOOKUP(G151&amp;$V$2,BS_CONTROLE[CHAVE],BS_CONTROLE[Quantidade_11],"-")</f>
        <v>1160</v>
      </c>
      <c r="W151" s="112">
        <f ca="1">_xlfn.XLOOKUP(G151&amp;$W$2,BS_CONTROLE[CHAVE],BS_CONTROLE[Quantidade_11],"-")</f>
        <v>680</v>
      </c>
      <c r="X151" s="112">
        <f ca="1">_xlfn.XLOOKUP(G151&amp;$X$2,BS_CONTROLE[CHAVE],BS_CONTROLE[Quantidade_11],"-")</f>
        <v>0</v>
      </c>
    </row>
    <row r="152" spans="1:24" s="113" customFormat="1" hidden="1">
      <c r="A152" s="109" t="str">
        <f>IF(FN_MC!Y155="","*",FN_MC!Y155)</f>
        <v>*</v>
      </c>
      <c r="B152" s="109" t="str">
        <f>IF(FN_MC!X155="","*",FN_MC!X155)</f>
        <v>*</v>
      </c>
      <c r="C152" s="109" t="str">
        <f>IF(FN_MC!Z155="","*",FN_MC!Z155)</f>
        <v>*</v>
      </c>
      <c r="D152" s="110" t="str">
        <f>IF(FN_MC!S155="","*",FN_MC!S155)</f>
        <v>-</v>
      </c>
      <c r="E152" s="110" t="str">
        <f>IF(FN_MC!T155="","*",FN_MC!T155)</f>
        <v>-</v>
      </c>
      <c r="F152" s="110" t="str">
        <f>IF(FN_MC!B155="","*",FN_MC!B155)</f>
        <v>*</v>
      </c>
      <c r="G152" s="110" t="str">
        <f>IF(FN_MC!D155="","*",FN_MC!D155)</f>
        <v>*</v>
      </c>
      <c r="H152" s="110" t="str">
        <f>IF(FN_MC!F155="","*",FN_MC!F155)</f>
        <v>*</v>
      </c>
      <c r="I152" s="110" t="str">
        <f>IF(FN_MC!H155="","*",FN_MC!H155)</f>
        <v>*</v>
      </c>
      <c r="J152" s="110" t="str">
        <f>IF(FN_MC!I155="","*",FN_MC!I155)</f>
        <v>*</v>
      </c>
      <c r="K152" s="110" t="str">
        <f>IF(FN_MC!M155="","*",FN_MC!M155)</f>
        <v>-</v>
      </c>
      <c r="L152" s="110" t="str">
        <f>IF(FN_MC!N155="","*",FN_MC!N155)</f>
        <v>-</v>
      </c>
      <c r="M152" s="111" t="str">
        <f>IF(FN_MC!J155="","*",FN_MC!J155)</f>
        <v>*</v>
      </c>
      <c r="N152" s="290" t="str">
        <f>IF(FN_MC!K155="","*",FN_MC!K155)</f>
        <v>*</v>
      </c>
      <c r="O152" s="290" t="str">
        <f>IF(FN_MC!L155="","*",FN_MC!L155)</f>
        <v>-</v>
      </c>
      <c r="P152" s="111"/>
      <c r="Q152" s="128" t="str">
        <f>IF(FN_MC!O155="","*",FN_MC!O155)</f>
        <v>*</v>
      </c>
      <c r="R152" s="128" t="str">
        <f>IF(FN_MC!P155="","*",FN_MC!P155)</f>
        <v>*</v>
      </c>
      <c r="S152" s="110" t="str">
        <f>IF(FN_MC!Q155="","*",CONCATENATE(FN_MC!Q155," ",FN_MC!R155))</f>
        <v>*</v>
      </c>
      <c r="T152" s="110" t="str">
        <f>IF(FN_MC!V155="","*",FN_MC!V155)</f>
        <v>*</v>
      </c>
      <c r="U152" s="110" t="str">
        <f>IF(FN_MC!W155="","*",FN_MC!W155)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IF(FN_MC!Y156="","*",FN_MC!Y156)</f>
        <v>*</v>
      </c>
      <c r="B153" s="109" t="str">
        <f>IF(FN_MC!X156="","*",FN_MC!X156)</f>
        <v>*</v>
      </c>
      <c r="C153" s="109" t="str">
        <f>IF(FN_MC!Z156="","*",FN_MC!Z156)</f>
        <v>*</v>
      </c>
      <c r="D153" s="110" t="str">
        <f>IF(FN_MC!S156="","*",FN_MC!S156)</f>
        <v>-</v>
      </c>
      <c r="E153" s="110" t="str">
        <f>IF(FN_MC!T156="","*",FN_MC!T156)</f>
        <v>-</v>
      </c>
      <c r="F153" s="110" t="str">
        <f>IF(FN_MC!B156="","*",FN_MC!B156)</f>
        <v>*</v>
      </c>
      <c r="G153" s="110" t="str">
        <f>IF(FN_MC!D156="","*",FN_MC!D156)</f>
        <v>*</v>
      </c>
      <c r="H153" s="110" t="str">
        <f>IF(FN_MC!F156="","*",FN_MC!F156)</f>
        <v>*</v>
      </c>
      <c r="I153" s="110" t="str">
        <f>IF(FN_MC!H156="","*",FN_MC!H156)</f>
        <v>*</v>
      </c>
      <c r="J153" s="110" t="str">
        <f>IF(FN_MC!I156="","*",FN_MC!I156)</f>
        <v>*</v>
      </c>
      <c r="K153" s="110" t="str">
        <f>IF(FN_MC!M156="","*",FN_MC!M156)</f>
        <v>-</v>
      </c>
      <c r="L153" s="110" t="str">
        <f>IF(FN_MC!N156="","*",FN_MC!N156)</f>
        <v>-</v>
      </c>
      <c r="M153" s="111" t="str">
        <f>IF(FN_MC!J156="","*",FN_MC!J156)</f>
        <v>*</v>
      </c>
      <c r="N153" s="290" t="str">
        <f>IF(FN_MC!K156="","*",FN_MC!K156)</f>
        <v>*</v>
      </c>
      <c r="O153" s="290" t="str">
        <f>IF(FN_MC!L156="","*",FN_MC!L156)</f>
        <v>-</v>
      </c>
      <c r="P153" s="111"/>
      <c r="Q153" s="128" t="str">
        <f>IF(FN_MC!O156="","*",FN_MC!O156)</f>
        <v>*</v>
      </c>
      <c r="R153" s="128" t="str">
        <f>IF(FN_MC!P156="","*",FN_MC!P156)</f>
        <v>*</v>
      </c>
      <c r="S153" s="110" t="str">
        <f>IF(FN_MC!Q156="","*",CONCATENATE(FN_MC!Q156," ",FN_MC!R156))</f>
        <v>*</v>
      </c>
      <c r="T153" s="110" t="str">
        <f>IF(FN_MC!V156="","*",FN_MC!V156)</f>
        <v>*</v>
      </c>
      <c r="U153" s="110" t="str">
        <f>IF(FN_MC!W156="","*",FN_MC!W156)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IF(FN_MC!Y157="","*",FN_MC!Y157)</f>
        <v>*</v>
      </c>
      <c r="B154" s="109" t="str">
        <f>IF(FN_MC!X157="","*",FN_MC!X157)</f>
        <v>*</v>
      </c>
      <c r="C154" s="109" t="str">
        <f>IF(FN_MC!Z157="","*",FN_MC!Z157)</f>
        <v>*</v>
      </c>
      <c r="D154" s="110" t="str">
        <f>IF(FN_MC!S157="","*",FN_MC!S157)</f>
        <v>-</v>
      </c>
      <c r="E154" s="110" t="str">
        <f>IF(FN_MC!T157="","*",FN_MC!T157)</f>
        <v>-</v>
      </c>
      <c r="F154" s="110" t="str">
        <f>IF(FN_MC!B157="","*",FN_MC!B157)</f>
        <v>*</v>
      </c>
      <c r="G154" s="110" t="str">
        <f>IF(FN_MC!D157="","*",FN_MC!D157)</f>
        <v>*</v>
      </c>
      <c r="H154" s="110" t="str">
        <f>IF(FN_MC!F157="","*",FN_MC!F157)</f>
        <v>*</v>
      </c>
      <c r="I154" s="110" t="str">
        <f>IF(FN_MC!H157="","*",FN_MC!H157)</f>
        <v>*</v>
      </c>
      <c r="J154" s="110" t="str">
        <f>IF(FN_MC!I157="","*",FN_MC!I157)</f>
        <v>*</v>
      </c>
      <c r="K154" s="110" t="str">
        <f>IF(FN_MC!M157="","*",FN_MC!M157)</f>
        <v>-</v>
      </c>
      <c r="L154" s="110" t="str">
        <f>IF(FN_MC!N157="","*",FN_MC!N157)</f>
        <v>-</v>
      </c>
      <c r="M154" s="111" t="str">
        <f>IF(FN_MC!J157="","*",FN_MC!J157)</f>
        <v>*</v>
      </c>
      <c r="N154" s="290" t="str">
        <f>IF(FN_MC!K157="","*",FN_MC!K157)</f>
        <v>*</v>
      </c>
      <c r="O154" s="290" t="str">
        <f>IF(FN_MC!L157="","*",FN_MC!L157)</f>
        <v>-</v>
      </c>
      <c r="P154" s="111"/>
      <c r="Q154" s="128" t="str">
        <f>IF(FN_MC!O157="","*",FN_MC!O157)</f>
        <v>*</v>
      </c>
      <c r="R154" s="128" t="str">
        <f>IF(FN_MC!P157="","*",FN_MC!P157)</f>
        <v>*</v>
      </c>
      <c r="S154" s="110" t="str">
        <f>IF(FN_MC!Q157="","*",CONCATENATE(FN_MC!Q157," ",FN_MC!R157))</f>
        <v>*</v>
      </c>
      <c r="T154" s="110" t="str">
        <f>IF(FN_MC!V157="","*",FN_MC!V157)</f>
        <v>*</v>
      </c>
      <c r="U154" s="110" t="str">
        <f>IF(FN_MC!W157="","*",FN_MC!W157)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IF(FN_MC!Y158="","*",FN_MC!Y158)</f>
        <v>OPORTUNIDADE</v>
      </c>
      <c r="B155" s="109" t="str">
        <f>IF(FN_MC!X158="","*",FN_MC!X158)</f>
        <v>Oportunidade</v>
      </c>
      <c r="C155" s="109" t="str">
        <f>IF(FN_MC!Z158="","*",FN_MC!Z158)</f>
        <v>P0</v>
      </c>
      <c r="D155" s="110" t="str">
        <f>IF(FN_MC!S158="","*",FN_MC!S158)</f>
        <v>FERRONORTE</v>
      </c>
      <c r="E155" s="110" t="str">
        <f>IF(FN_MC!T158="","*",FN_MC!T158)</f>
        <v>TGR-TRO</v>
      </c>
      <c r="F155" s="110">
        <f>IF(FN_MC!B158="","*",FN_MC!B158)</f>
        <v>45973</v>
      </c>
      <c r="G155" s="110" t="str">
        <f>IF(FN_MC!D158="","*",FN_MC!D158)</f>
        <v>BRUNO (TF-525)</v>
      </c>
      <c r="H155" s="110" t="str">
        <f>IF(FN_MC!F158="","*",FN_MC!F158)</f>
        <v>PDM - SOLDA</v>
      </c>
      <c r="I155" s="110" t="str">
        <f>IF(FN_MC!H158="","*",FN_MC!H158)</f>
        <v>TRM556</v>
      </c>
      <c r="J155" s="110" t="str">
        <f>IF(FN_MC!I158="","*",FN_MC!I158)</f>
        <v>-</v>
      </c>
      <c r="K155" s="110" t="str">
        <f>IF(FN_MC!M158="","*",FN_MC!M158)</f>
        <v>TRM-TEP</v>
      </c>
      <c r="L155" s="110" t="str">
        <f>IF(FN_MC!N158="","*",FN_MC!N158)</f>
        <v>TRM556</v>
      </c>
      <c r="M155" s="111">
        <f>IF(FN_MC!J158="","*",FN_MC!J158)</f>
        <v>98</v>
      </c>
      <c r="N155" s="290">
        <f>IF(FN_MC!K158="","*",FN_MC!K158)</f>
        <v>556</v>
      </c>
      <c r="O155" s="290" t="str">
        <f>IF(FN_MC!L158="","*",FN_MC!L158)</f>
        <v>-</v>
      </c>
      <c r="P155" s="111"/>
      <c r="Q155" s="128">
        <f>IF(FN_MC!O158="","*",FN_MC!O158)</f>
        <v>0.375</v>
      </c>
      <c r="R155" s="128">
        <f>IF(FN_MC!P158="","*",FN_MC!P158)</f>
        <v>6.25E-2</v>
      </c>
      <c r="S155" s="110" t="str">
        <f>IF(FN_MC!Q158="","*",CONCATENATE(FN_MC!Q158," ",FN_MC!R158))</f>
        <v>1 Nº DE SOLDA</v>
      </c>
      <c r="T155" s="110" t="str">
        <f>IF(FN_MC!V158="","*",FN_MC!V158)</f>
        <v>Bruno</v>
      </c>
      <c r="U155" s="110" t="str">
        <f>IF(FN_MC!W158="","*",FN_MC!W158)</f>
        <v>Execução de solda - Condicionado a temperatura</v>
      </c>
      <c r="V155" s="112">
        <f ca="1">_xlfn.XLOOKUP(G155&amp;$V$2,BS_CONTROLE[CHAVE],BS_CONTROLE[Quantidade_11],"-")</f>
        <v>0</v>
      </c>
      <c r="W155" s="112">
        <f ca="1">_xlfn.XLOOKUP(G155&amp;$W$2,BS_CONTROLE[CHAVE],BS_CONTROLE[Quantidade_11],"-")</f>
        <v>0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IF(FN_MC!Y159="","*",FN_MC!Y159)</f>
        <v>*</v>
      </c>
      <c r="B156" s="109" t="str">
        <f>IF(FN_MC!X159="","*",FN_MC!X159)</f>
        <v>Oportunidade</v>
      </c>
      <c r="C156" s="109" t="str">
        <f>IF(FN_MC!Z159="","*",FN_MC!Z159)</f>
        <v>P0</v>
      </c>
      <c r="D156" s="110" t="str">
        <f>IF(FN_MC!S159="","*",FN_MC!S159)</f>
        <v>FERRONORTE</v>
      </c>
      <c r="E156" s="110" t="str">
        <f>IF(FN_MC!T159="","*",FN_MC!T159)</f>
        <v>TCS-TGR</v>
      </c>
      <c r="F156" s="110" t="str">
        <f>IF(FN_MC!B159="","*",FN_MC!B159)</f>
        <v>*</v>
      </c>
      <c r="G156" s="110" t="str">
        <f>IF(FN_MC!D159="","*",FN_MC!D159)</f>
        <v>E40</v>
      </c>
      <c r="H156" s="110" t="str">
        <f>IF(FN_MC!F159="","*",FN_MC!F159)</f>
        <v>TRILHEIRO - DESCARGA</v>
      </c>
      <c r="I156" s="110" t="str">
        <f>IF(FN_MC!H159="","*",FN_MC!H159)</f>
        <v>TAG2</v>
      </c>
      <c r="J156" s="110" t="str">
        <f>IF(FN_MC!I159="","*",FN_MC!I159)</f>
        <v>TAG2</v>
      </c>
      <c r="K156" s="110" t="str">
        <f>IF(FN_MC!M159="","*",FN_MC!M159)</f>
        <v>TPC-TVL</v>
      </c>
      <c r="L156" s="110" t="str">
        <f>IF(FN_MC!N159="","*",FN_MC!N159)</f>
        <v>440TVL</v>
      </c>
      <c r="M156" s="111">
        <f>IF(FN_MC!J159="","*",FN_MC!J159)</f>
        <v>74</v>
      </c>
      <c r="N156" s="290">
        <f>IF(FN_MC!K159="","*",FN_MC!K159)</f>
        <v>446.226</v>
      </c>
      <c r="O156" s="290">
        <f>IF(FN_MC!L159="","*",FN_MC!L159)</f>
        <v>444.98</v>
      </c>
      <c r="P156" s="111"/>
      <c r="Q156" s="128">
        <f>IF(FN_MC!O159="","*",FN_MC!O159)</f>
        <v>0.41666666666666669</v>
      </c>
      <c r="R156" s="128">
        <f>IF(FN_MC!P159="","*",FN_MC!P159)</f>
        <v>8.3333333333333329E-2</v>
      </c>
      <c r="S156" s="110" t="str">
        <f>IF(FN_MC!Q159="","*",CONCATENATE(FN_MC!Q159," ",FN_MC!R159))</f>
        <v>1248 M</v>
      </c>
      <c r="T156" s="110" t="str">
        <f>IF(FN_MC!V159="","*",FN_MC!V159)</f>
        <v>Elton</v>
      </c>
      <c r="U156" s="110" t="str">
        <f>IF(FN_MC!W159="","*",FN_MC!W159)</f>
        <v>Descarga de trilho no equipamento 74/444980-446226cv</v>
      </c>
      <c r="V156" s="112">
        <f ca="1">_xlfn.XLOOKUP(G156&amp;$V$2,BS_CONTROLE[CHAVE],BS_CONTROLE[Quantidade_11],"-")</f>
        <v>2184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IF(FN_MC!Y160="","*",FN_MC!Y160)</f>
        <v>*</v>
      </c>
      <c r="B157" s="109" t="str">
        <f>IF(FN_MC!X160="","*",FN_MC!X160)</f>
        <v>Oportunidade</v>
      </c>
      <c r="C157" s="109" t="str">
        <f>IF(FN_MC!Z160="","*",FN_MC!Z160)</f>
        <v>P2</v>
      </c>
      <c r="D157" s="110" t="str">
        <f>IF(FN_MC!S160="","*",FN_MC!S160)</f>
        <v>FERRONORTE</v>
      </c>
      <c r="E157" s="110" t="str">
        <f>IF(FN_MC!T160="","*",FN_MC!T160)</f>
        <v>TMI-TCS</v>
      </c>
      <c r="F157" s="110" t="str">
        <f>IF(FN_MC!B160="","*",FN_MC!B160)</f>
        <v>*</v>
      </c>
      <c r="G157" s="110" t="str">
        <f>IF(FN_MC!D160="","*",FN_MC!D160)</f>
        <v>MOD FN</v>
      </c>
      <c r="H157" s="110" t="str">
        <f>IF(FN_MC!F160="","*",FN_MC!F160)</f>
        <v>BLOCO</v>
      </c>
      <c r="I157" s="110" t="str">
        <f>IF(FN_MC!H160="","*",FN_MC!H160)</f>
        <v>-</v>
      </c>
      <c r="J157" s="110" t="str">
        <f>IF(FN_MC!I160="","*",FN_MC!I160)</f>
        <v>-</v>
      </c>
      <c r="K157" s="110" t="str">
        <f>IF(FN_MC!M160="","*",FN_MC!M160)</f>
        <v>TCS-TVI</v>
      </c>
      <c r="L157" s="110" t="str">
        <f>IF(FN_MC!N160="","*",FN_MC!N160)</f>
        <v>TCSTVI</v>
      </c>
      <c r="M157" s="111">
        <f>IF(FN_MC!J160="","*",FN_MC!J160)</f>
        <v>74</v>
      </c>
      <c r="N157" s="290">
        <f>IF(FN_MC!K160="","*",FN_MC!K160)</f>
        <v>239</v>
      </c>
      <c r="O157" s="290">
        <f>IF(FN_MC!L160="","*",FN_MC!L160)</f>
        <v>233</v>
      </c>
      <c r="P157" s="111"/>
      <c r="Q157" s="128">
        <f>IF(FN_MC!O160="","*",FN_MC!O160)</f>
        <v>0.375</v>
      </c>
      <c r="R157" s="128">
        <f>IF(FN_MC!P160="","*",FN_MC!P160)</f>
        <v>0.125</v>
      </c>
      <c r="S157" s="110" t="str">
        <f>IF(FN_MC!Q160="","*",CONCATENATE(FN_MC!Q160," ",FN_MC!R160))</f>
        <v>1 BINÁRIO</v>
      </c>
      <c r="T157" s="110" t="str">
        <f>IF(FN_MC!V160="","*",FN_MC!V160)</f>
        <v xml:space="preserve">Guilherme </v>
      </c>
      <c r="U157" s="110" t="str">
        <f>IF(FN_MC!W160="","*",FN_MC!W160)</f>
        <v>Bloco MOD</v>
      </c>
      <c r="V157" s="112">
        <f ca="1">_xlfn.XLOOKUP(G157&amp;$V$2,BS_CONTROLE[CHAVE],BS_CONTROLE[Quantidade_11],"-")</f>
        <v>0</v>
      </c>
      <c r="W157" s="112" t="str">
        <f ca="1">_xlfn.XLOOKUP(G157&amp;$W$2,BS_CONTROLE[CHAVE],BS_CONTROLE[Quantidade_11],"-")</f>
        <v>-</v>
      </c>
      <c r="X157" s="112">
        <f ca="1">_xlfn.XLOOKUP(G157&amp;$X$2,BS_CONTROLE[CHAVE],BS_CONTROLE[Quantidade_11],"-")</f>
        <v>0</v>
      </c>
    </row>
    <row r="158" spans="1:24" s="113" customFormat="1" hidden="1">
      <c r="A158" s="109" t="str">
        <f>IF(FN_MC!Y161="","*",FN_MC!Y161)</f>
        <v>OPORTUNIDADE</v>
      </c>
      <c r="B158" s="109" t="str">
        <f>IF(FN_MC!X161="","*",FN_MC!X161)</f>
        <v>Oportunidade</v>
      </c>
      <c r="C158" s="109" t="str">
        <f>IF(FN_MC!Z161="","*",FN_MC!Z161)</f>
        <v>P2</v>
      </c>
      <c r="D158" s="110" t="str">
        <f>IF(FN_MC!S161="","*",FN_MC!S161)</f>
        <v>FERRONORTE</v>
      </c>
      <c r="E158" s="110" t="str">
        <f>IF(FN_MC!T161="","*",FN_MC!T161)</f>
        <v>TMI-TCS</v>
      </c>
      <c r="F158" s="110">
        <f>IF(FN_MC!B161="","*",FN_MC!B161)</f>
        <v>45973</v>
      </c>
      <c r="G158" s="110" t="str">
        <f>IF(FN_MC!D161="","*",FN_MC!D161)</f>
        <v>W50</v>
      </c>
      <c r="H158" s="110" t="str">
        <f>IF(FN_MC!F161="","*",FN_MC!F161)</f>
        <v>MODERNIZAÇÃO - DORMENTE - DESCARGA</v>
      </c>
      <c r="I158" s="110" t="str">
        <f>IF(FN_MC!H161="","*",FN_MC!H161)</f>
        <v xml:space="preserve">TCS2 </v>
      </c>
      <c r="J158" s="110" t="str">
        <f>IF(FN_MC!I161="","*",FN_MC!I161)</f>
        <v>TCS</v>
      </c>
      <c r="K158" s="110" t="str">
        <f>IF(FN_MC!M161="","*",FN_MC!M161)</f>
        <v>TCS-TVI</v>
      </c>
      <c r="L158" s="110" t="str">
        <f>IF(FN_MC!N161="","*",FN_MC!N161)</f>
        <v>239251/TVI239</v>
      </c>
      <c r="M158" s="111">
        <f>IF(FN_MC!J161="","*",FN_MC!J161)</f>
        <v>74</v>
      </c>
      <c r="N158" s="290">
        <f>IF(FN_MC!K161="","*",FN_MC!K161)</f>
        <v>239</v>
      </c>
      <c r="O158" s="290">
        <f>IF(FN_MC!L161="","*",FN_MC!L161)</f>
        <v>233</v>
      </c>
      <c r="P158" s="111"/>
      <c r="Q158" s="128">
        <f>IF(FN_MC!O161="","*",FN_MC!O161)</f>
        <v>0.375</v>
      </c>
      <c r="R158" s="128">
        <f>IF(FN_MC!P161="","*",FN_MC!P161)</f>
        <v>0.125</v>
      </c>
      <c r="S158" s="110" t="str">
        <f>IF(FN_MC!Q161="","*",CONCATENATE(FN_MC!Q161," ",FN_MC!R161))</f>
        <v>1400 Nº DE DORMENTES</v>
      </c>
      <c r="T158" s="110" t="str">
        <f>IF(FN_MC!V161="","*",FN_MC!V161)</f>
        <v xml:space="preserve">Guilherme </v>
      </c>
      <c r="U158" s="110" t="str">
        <f>IF(FN_MC!W161="","*",FN_MC!W161)</f>
        <v>Descarga de dormentes MOD</v>
      </c>
      <c r="V158" s="112">
        <f ca="1">_xlfn.XLOOKUP(G158&amp;$V$2,BS_CONTROLE[CHAVE],BS_CONTROLE[Quantidade_11],"-")</f>
        <v>0</v>
      </c>
      <c r="W158" s="112">
        <f ca="1">_xlfn.XLOOKUP(G158&amp;$W$2,BS_CONTROLE[CHAVE],BS_CONTROLE[Quantidade_11],"-")</f>
        <v>0</v>
      </c>
      <c r="X158" s="112">
        <f ca="1">_xlfn.XLOOKUP(G158&amp;$X$2,BS_CONTROLE[CHAVE],BS_CONTROLE[Quantidade_11],"-")</f>
        <v>0</v>
      </c>
    </row>
    <row r="159" spans="1:24" s="113" customFormat="1" hidden="1">
      <c r="A159" s="109" t="str">
        <f>IF(FN_MC!Y162="","*",FN_MC!Y162)</f>
        <v>OPORTUNIDADE</v>
      </c>
      <c r="B159" s="109" t="str">
        <f>IF(FN_MC!X162="","*",FN_MC!X162)</f>
        <v>Oportunidade</v>
      </c>
      <c r="C159" s="109" t="str">
        <f>IF(FN_MC!Z162="","*",FN_MC!Z162)</f>
        <v>P3</v>
      </c>
      <c r="D159" s="110" t="str">
        <f>IF(FN_MC!S162="","*",FN_MC!S162)</f>
        <v>FERRONORTE</v>
      </c>
      <c r="E159" s="110" t="str">
        <f>IF(FN_MC!T162="","*",FN_MC!T162)</f>
        <v>TMI-TCS</v>
      </c>
      <c r="F159" s="110">
        <f>IF(FN_MC!B162="","*",FN_MC!B162)</f>
        <v>45973</v>
      </c>
      <c r="G159" s="110" t="str">
        <f>IF(FN_MC!D162="","*",FN_MC!D162)</f>
        <v>ELSON (TF-526)</v>
      </c>
      <c r="H159" s="110" t="str">
        <f>IF(FN_MC!F162="","*",FN_MC!F162)</f>
        <v>PDM - SOLDA</v>
      </c>
      <c r="I159" s="110" t="str">
        <f>IF(FN_MC!H162="","*",FN_MC!H162)</f>
        <v>213TVI</v>
      </c>
      <c r="J159" s="110" t="str">
        <f>IF(FN_MC!I162="","*",FN_MC!I162)</f>
        <v>-</v>
      </c>
      <c r="K159" s="110" t="str">
        <f>IF(FN_MC!M162="","*",FN_MC!M162)</f>
        <v>TID-TVI</v>
      </c>
      <c r="L159" s="110" t="str">
        <f>IF(FN_MC!N162="","*",FN_MC!N162)</f>
        <v>213TVI</v>
      </c>
      <c r="M159" s="111">
        <f>IF(FN_MC!J162="","*",FN_MC!J162)</f>
        <v>74</v>
      </c>
      <c r="N159" s="290">
        <f>IF(FN_MC!K162="","*",FN_MC!K162)</f>
        <v>225.227</v>
      </c>
      <c r="O159" s="290" t="str">
        <f>IF(FN_MC!L162="","*",FN_MC!L162)</f>
        <v>-</v>
      </c>
      <c r="P159" s="111"/>
      <c r="Q159" s="128">
        <f>IF(FN_MC!O162="","*",FN_MC!O162)</f>
        <v>0.375</v>
      </c>
      <c r="R159" s="128">
        <f>IF(FN_MC!P162="","*",FN_MC!P162)</f>
        <v>6.25E-2</v>
      </c>
      <c r="S159" s="110" t="str">
        <f>IF(FN_MC!Q162="","*",CONCATENATE(FN_MC!Q162," ",FN_MC!R162))</f>
        <v>1 Nº DE SOLDA</v>
      </c>
      <c r="T159" s="110" t="str">
        <f>IF(FN_MC!V162="","*",FN_MC!V162)</f>
        <v>Elson</v>
      </c>
      <c r="U159" s="110" t="str">
        <f>IF(FN_MC!W162="","*",FN_MC!W162)</f>
        <v>Execução de solda - Condicionado a temperatura (Entrada do AMV)</v>
      </c>
      <c r="V159" s="112">
        <f ca="1">_xlfn.XLOOKUP(G159&amp;$V$2,BS_CONTROLE[CHAVE],BS_CONTROLE[Quantidade_11],"-")</f>
        <v>2</v>
      </c>
      <c r="W159" s="112">
        <f ca="1">_xlfn.XLOOKUP(G159&amp;$W$2,BS_CONTROLE[CHAVE],BS_CONTROLE[Quantidade_11],"-")</f>
        <v>0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IF(FN_MC!Y163="","*",FN_MC!Y163)</f>
        <v>OPORTUNIDADE</v>
      </c>
      <c r="B160" s="109" t="str">
        <f>IF(FN_MC!X163="","*",FN_MC!X163)</f>
        <v>Oportunidade</v>
      </c>
      <c r="C160" s="109" t="str">
        <f>IF(FN_MC!Z163="","*",FN_MC!Z163)</f>
        <v>P1</v>
      </c>
      <c r="D160" s="110" t="str">
        <f>IF(FN_MC!S163="","*",FN_MC!S163)</f>
        <v>FERRONORTE</v>
      </c>
      <c r="E160" s="110" t="str">
        <f>IF(FN_MC!T163="","*",FN_MC!T163)</f>
        <v>TMI-TCS</v>
      </c>
      <c r="F160" s="110">
        <f>IF(FN_MC!B163="","*",FN_MC!B163)</f>
        <v>45973</v>
      </c>
      <c r="G160" s="110" t="str">
        <f>IF(FN_MC!D163="","*",FN_MC!D163)</f>
        <v>V86</v>
      </c>
      <c r="H160" s="110" t="str">
        <f>IF(FN_MC!F163="","*",FN_MC!F163)</f>
        <v>MECANIZAÇÃO - SOCADORA</v>
      </c>
      <c r="I160" s="110" t="str">
        <f>IF(FN_MC!H163="","*",FN_MC!H163)</f>
        <v>TID2</v>
      </c>
      <c r="J160" s="110" t="str">
        <f>IF(FN_MC!I163="","*",FN_MC!I163)</f>
        <v>TID2</v>
      </c>
      <c r="K160" s="110" t="str">
        <f>IF(FN_MC!M163="","*",FN_MC!M163)</f>
        <v>TID-TVI</v>
      </c>
      <c r="L160" s="110" t="str">
        <f>IF(FN_MC!N163="","*",FN_MC!N163)</f>
        <v>TID201</v>
      </c>
      <c r="M160" s="111">
        <f>IF(FN_MC!J163="","*",FN_MC!J163)</f>
        <v>74</v>
      </c>
      <c r="N160" s="290">
        <f>IF(FN_MC!K163="","*",FN_MC!K163)</f>
        <v>200</v>
      </c>
      <c r="O160" s="290">
        <f>IF(FN_MC!L163="","*",FN_MC!L163)</f>
        <v>190</v>
      </c>
      <c r="P160" s="111"/>
      <c r="Q160" s="128">
        <f>IF(FN_MC!O163="","*",FN_MC!O163)</f>
        <v>0.375</v>
      </c>
      <c r="R160" s="128">
        <f>IF(FN_MC!P163="","*",FN_MC!P163)</f>
        <v>8.3333333333333329E-2</v>
      </c>
      <c r="S160" s="110" t="str">
        <f>IF(FN_MC!Q163="","*",CONCATENATE(FN_MC!Q163," ",FN_MC!R163))</f>
        <v>402 M</v>
      </c>
      <c r="T160" s="110" t="str">
        <f>IF(FN_MC!V163="","*",FN_MC!V163)</f>
        <v>Herbert</v>
      </c>
      <c r="U160" s="110" t="str">
        <f>IF(FN_MC!W163="","*",FN_MC!W163)</f>
        <v>Socaria mecanizada</v>
      </c>
      <c r="V160" s="112" t="str">
        <f ca="1">_xlfn.XLOOKUP(G160&amp;$V$2,BS_CONTROLE[CHAVE],BS_CONTROLE[Quantidade_11],"-")</f>
        <v>-</v>
      </c>
      <c r="W160" s="112">
        <f ca="1">_xlfn.XLOOKUP(G160&amp;$W$2,BS_CONTROLE[CHAVE],BS_CONTROLE[Quantidade_11],"-")</f>
        <v>0</v>
      </c>
      <c r="X160" s="112">
        <f ca="1">_xlfn.XLOOKUP(G160&amp;$X$2,BS_CONTROLE[CHAVE],BS_CONTROLE[Quantidade_11],"-")</f>
        <v>1</v>
      </c>
    </row>
    <row r="161" spans="1:24" s="113" customFormat="1" hidden="1">
      <c r="A161" s="109" t="str">
        <f>IF(FN_MC!Y164="","*",FN_MC!Y164)</f>
        <v>OPORTUNIDADE</v>
      </c>
      <c r="B161" s="109" t="str">
        <f>IF(FN_MC!X164="","*",FN_MC!X164)</f>
        <v>Oportunidade</v>
      </c>
      <c r="C161" s="109" t="str">
        <f>IF(FN_MC!Z164="","*",FN_MC!Z164)</f>
        <v>P4</v>
      </c>
      <c r="D161" s="110" t="str">
        <f>IF(FN_MC!S164="","*",FN_MC!S164)</f>
        <v>FERRONORTE</v>
      </c>
      <c r="E161" s="110" t="str">
        <f>IF(FN_MC!T164="","*",FN_MC!T164)</f>
        <v>TMI-TCS</v>
      </c>
      <c r="F161" s="110">
        <f>IF(FN_MC!B164="","*",FN_MC!B164)</f>
        <v>45973</v>
      </c>
      <c r="G161" s="110" t="str">
        <f>IF(FN_MC!D164="","*",FN_MC!D164)</f>
        <v>FRANCISCO (TF-670)</v>
      </c>
      <c r="H161" s="110" t="str">
        <f>IF(FN_MC!F164="","*",FN_MC!F164)</f>
        <v>PDM - SOLDA</v>
      </c>
      <c r="I161" s="110" t="str">
        <f>IF(FN_MC!H164="","*",FN_MC!H164)</f>
        <v>K52TQI</v>
      </c>
      <c r="J161" s="110" t="str">
        <f>IF(FN_MC!I164="","*",FN_MC!I164)</f>
        <v>-</v>
      </c>
      <c r="K161" s="110" t="str">
        <f>IF(FN_MC!M164="","*",FN_MC!M164)</f>
        <v>TLG-TQI</v>
      </c>
      <c r="L161" s="110" t="str">
        <f>IF(FN_MC!N164="","*",FN_MC!N164)</f>
        <v>K52TQI</v>
      </c>
      <c r="M161" s="111">
        <f>IF(FN_MC!J164="","*",FN_MC!J164)</f>
        <v>74</v>
      </c>
      <c r="N161" s="290">
        <f>IF(FN_MC!K164="","*",FN_MC!K164)</f>
        <v>57.73</v>
      </c>
      <c r="O161" s="290" t="str">
        <f>IF(FN_MC!L164="","*",FN_MC!L164)</f>
        <v>-</v>
      </c>
      <c r="P161" s="111"/>
      <c r="Q161" s="128">
        <f>IF(FN_MC!O164="","*",FN_MC!O164)</f>
        <v>0.375</v>
      </c>
      <c r="R161" s="128">
        <f>IF(FN_MC!P164="","*",FN_MC!P164)</f>
        <v>6.25E-2</v>
      </c>
      <c r="S161" s="110" t="str">
        <f>IF(FN_MC!Q164="","*",CONCATENATE(FN_MC!Q164," ",FN_MC!R164))</f>
        <v>1 Nº DE SOLDA</v>
      </c>
      <c r="T161" s="110" t="str">
        <f>IF(FN_MC!V164="","*",FN_MC!V164)</f>
        <v>Heleno</v>
      </c>
      <c r="U161" s="110" t="str">
        <f>IF(FN_MC!W164="","*",FN_MC!W164)</f>
        <v>Execução de solda - Condicionado a temperatura</v>
      </c>
      <c r="V161" s="112">
        <f ca="1">_xlfn.XLOOKUP(G161&amp;$V$2,BS_CONTROLE[CHAVE],BS_CONTROLE[Quantidade_11],"-")</f>
        <v>1</v>
      </c>
      <c r="W161" s="112">
        <f ca="1">_xlfn.XLOOKUP(G161&amp;$W$2,BS_CONTROLE[CHAVE],BS_CONTROLE[Quantidade_11],"-")</f>
        <v>1</v>
      </c>
      <c r="X161" s="112">
        <f ca="1">_xlfn.XLOOKUP(G161&amp;$X$2,BS_CONTROLE[CHAVE],BS_CONTROLE[Quantidade_11],"-")</f>
        <v>2</v>
      </c>
    </row>
    <row r="162" spans="1:24" s="113" customFormat="1" hidden="1">
      <c r="A162" s="109" t="str">
        <f>IF(FN_MC!Y165="","*",FN_MC!Y165)</f>
        <v>OPORTUNIDADE</v>
      </c>
      <c r="B162" s="109" t="str">
        <f>IF(FN_MC!X165="","*",FN_MC!X165)</f>
        <v>Oportunidade</v>
      </c>
      <c r="C162" s="109" t="str">
        <f>IF(FN_MC!Z165="","*",FN_MC!Z165)</f>
        <v>P0</v>
      </c>
      <c r="D162" s="110" t="str">
        <f>IF(FN_MC!S165="","*",FN_MC!S165)</f>
        <v>FERRONORTE</v>
      </c>
      <c r="E162" s="110" t="str">
        <f>IF(FN_MC!T165="","*",FN_MC!T165)</f>
        <v>TMI-TCS</v>
      </c>
      <c r="F162" s="110">
        <f>IF(FN_MC!B165="","*",FN_MC!B165)</f>
        <v>45973</v>
      </c>
      <c r="G162" s="110" t="str">
        <f>IF(FN_MC!D165="","*",FN_MC!D165)</f>
        <v>V97</v>
      </c>
      <c r="H162" s="110" t="str">
        <f>IF(FN_MC!F165="","*",FN_MC!F165)</f>
        <v>DETECÇÃO - ULTRASSOM - SPERRY</v>
      </c>
      <c r="I162" s="110" t="str">
        <f>IF(FN_MC!H165="","*",FN_MC!H165)</f>
        <v>TAP2</v>
      </c>
      <c r="J162" s="110" t="str">
        <f>IF(FN_MC!I165="","*",FN_MC!I165)</f>
        <v>TVI2</v>
      </c>
      <c r="K162" s="110" t="str">
        <f>IF(FN_MC!M165="","*",FN_MC!M165)</f>
        <v>TAP-TVI</v>
      </c>
      <c r="L162" s="110" t="str">
        <f>IF(FN_MC!N165="","*",FN_MC!N165)</f>
        <v>TAPTVI</v>
      </c>
      <c r="M162" s="111">
        <f>IF(FN_MC!J165="","*",FN_MC!J165)</f>
        <v>74</v>
      </c>
      <c r="N162" s="290">
        <f>IF(FN_MC!K165="","*",FN_MC!K165)</f>
        <v>24</v>
      </c>
      <c r="O162" s="290" t="str">
        <f>IF(FN_MC!L165="","*",FN_MC!L165)</f>
        <v>-</v>
      </c>
      <c r="P162" s="111"/>
      <c r="Q162" s="128">
        <f>IF(FN_MC!O165="","*",FN_MC!O165)</f>
        <v>0.41666666666666669</v>
      </c>
      <c r="R162" s="128">
        <f>IF(FN_MC!P165="","*",FN_MC!P165)</f>
        <v>4.1666666666666664E-2</v>
      </c>
      <c r="S162" s="110" t="str">
        <f>IF(FN_MC!Q165="","*",CONCATENATE(FN_MC!Q165," ",FN_MC!R165))</f>
        <v>30 KM</v>
      </c>
      <c r="T162" s="110" t="str">
        <f>IF(FN_MC!V165="","*",FN_MC!V165)</f>
        <v>John</v>
      </c>
      <c r="U162" s="110" t="str">
        <f>IF(FN_MC!W165="","*",FN_MC!W165)</f>
        <v>Detecção ultrassom Sperry com VMA de 30km/h + R7D embarcado. Detecção somente na VIA2, em singela segue em VMA</v>
      </c>
      <c r="V162" s="112" t="str">
        <f ca="1">_xlfn.XLOOKUP(G162&amp;$V$2,BS_CONTROLE[CHAVE],BS_CONTROLE[Quantidade_11],"-")</f>
        <v>-</v>
      </c>
      <c r="W162" s="112">
        <f ca="1">_xlfn.XLOOKUP(G162&amp;$W$2,BS_CONTROLE[CHAVE],BS_CONTROLE[Quantidade_11],"-")</f>
        <v>30</v>
      </c>
      <c r="X162" s="112">
        <f ca="1">_xlfn.XLOOKUP(G162&amp;$X$2,BS_CONTROLE[CHAVE],BS_CONTROLE[Quantidade_11],"-")</f>
        <v>110</v>
      </c>
    </row>
    <row r="163" spans="1:24" s="113" customFormat="1" hidden="1">
      <c r="A163" s="109" t="str">
        <f>IF(FN_MC!Y166="","*",FN_MC!Y166)</f>
        <v>OPORTUNIDADE</v>
      </c>
      <c r="B163" s="109" t="str">
        <f>IF(FN_MC!X166="","*",FN_MC!X166)</f>
        <v>Oportunidade</v>
      </c>
      <c r="C163" s="109" t="str">
        <f>IF(FN_MC!Z166="","*",FN_MC!Z166)</f>
        <v>P0</v>
      </c>
      <c r="D163" s="110" t="str">
        <f>IF(FN_MC!S166="","*",FN_MC!S166)</f>
        <v>MALHA CENTRAL</v>
      </c>
      <c r="E163" s="110" t="str">
        <f>IF(FN_MC!T166="","*",FN_MC!T166)</f>
        <v>RAMAL</v>
      </c>
      <c r="F163" s="110">
        <f>IF(FN_MC!B166="","*",FN_MC!B166)</f>
        <v>45973</v>
      </c>
      <c r="G163" s="110" t="str">
        <f>IF(FN_MC!D166="","*",FN_MC!D166)</f>
        <v>E17</v>
      </c>
      <c r="H163" s="110" t="str">
        <f>IF(FN_MC!F166="","*",FN_MC!F166)</f>
        <v>CAMINHÃO DE SOLDA</v>
      </c>
      <c r="I163" s="110" t="str">
        <f>IF(FN_MC!H166="","*",FN_MC!H166)</f>
        <v>ZDK1</v>
      </c>
      <c r="J163" s="110" t="str">
        <f>IF(FN_MC!I166="","*",FN_MC!I166)</f>
        <v>ZDK1</v>
      </c>
      <c r="K163" s="110" t="str">
        <f>IF(FN_MC!M166="","*",FN_MC!M166)</f>
        <v>ZVT-ZDK</v>
      </c>
      <c r="L163" s="110" t="str">
        <f>IF(FN_MC!N166="","*",FN_MC!N166)</f>
        <v>ZVTZDK</v>
      </c>
      <c r="M163" s="111">
        <f>IF(FN_MC!J166="","*",FN_MC!J166)</f>
        <v>78</v>
      </c>
      <c r="N163" s="290">
        <f>IF(FN_MC!K166="","*",FN_MC!K166)</f>
        <v>249</v>
      </c>
      <c r="O163" s="290">
        <f>IF(FN_MC!L166="","*",FN_MC!L166)</f>
        <v>244</v>
      </c>
      <c r="P163" s="111"/>
      <c r="Q163" s="128">
        <f>IF(FN_MC!O166="","*",FN_MC!O166)</f>
        <v>0.375</v>
      </c>
      <c r="R163" s="128">
        <f>IF(FN_MC!P166="","*",FN_MC!P166)</f>
        <v>0.125</v>
      </c>
      <c r="S163" s="110" t="str">
        <f>IF(FN_MC!Q166="","*",CONCATENATE(FN_MC!Q166," ",FN_MC!R166))</f>
        <v>3 Nº DE SOLDA</v>
      </c>
      <c r="T163" s="110" t="str">
        <f>IF(FN_MC!V166="","*",FN_MC!V166)</f>
        <v>Higor</v>
      </c>
      <c r="U163" s="110" t="str">
        <f>IF(FN_MC!W166="","*",FN_MC!W166)</f>
        <v xml:space="preserve">Caminhão de solda </v>
      </c>
      <c r="V163" s="112">
        <f ca="1">_xlfn.XLOOKUP(G163&amp;$V$2,BS_CONTROLE[CHAVE],BS_CONTROLE[Quantidade_11],"-")</f>
        <v>3</v>
      </c>
      <c r="W163" s="112">
        <f ca="1">_xlfn.XLOOKUP(G163&amp;$W$2,BS_CONTROLE[CHAVE],BS_CONTROLE[Quantidade_11],"-")</f>
        <v>4</v>
      </c>
      <c r="X163" s="112">
        <f ca="1">_xlfn.XLOOKUP(G163&amp;$X$2,BS_CONTROLE[CHAVE],BS_CONTROLE[Quantidade_11],"-")</f>
        <v>3</v>
      </c>
    </row>
    <row r="164" spans="1:24" s="113" customFormat="1" hidden="1">
      <c r="A164" s="109" t="str">
        <f>IF(FN_MC!Y167="","*",FN_MC!Y167)</f>
        <v>OPORTUNIDADE</v>
      </c>
      <c r="B164" s="109" t="str">
        <f>IF(FN_MC!X167="","*",FN_MC!X167)</f>
        <v>Oportunidade</v>
      </c>
      <c r="C164" s="109" t="str">
        <f>IF(FN_MC!Z167="","*",FN_MC!Z167)</f>
        <v>P1</v>
      </c>
      <c r="D164" s="110" t="str">
        <f>IF(FN_MC!S167="","*",FN_MC!S167)</f>
        <v>MALHA CENTRAL</v>
      </c>
      <c r="E164" s="110" t="str">
        <f>IF(FN_MC!T167="","*",FN_MC!T167)</f>
        <v>RAMAL</v>
      </c>
      <c r="F164" s="110">
        <f>IF(FN_MC!B167="","*",FN_MC!B167)</f>
        <v>45973</v>
      </c>
      <c r="G164" s="110" t="str">
        <f>IF(FN_MC!D167="","*",FN_MC!D167)</f>
        <v>A74</v>
      </c>
      <c r="H164" s="110" t="str">
        <f>IF(FN_MC!F167="","*",FN_MC!F167)</f>
        <v>DETECÇÃO - RONDA 7 DIAS</v>
      </c>
      <c r="I164" s="110" t="str">
        <f>IF(FN_MC!H167="","*",FN_MC!H167)</f>
        <v>ZWF2</v>
      </c>
      <c r="J164" s="110" t="str">
        <f>IF(FN_MC!I167="","*",FN_MC!I167)</f>
        <v>ZTR2</v>
      </c>
      <c r="K164" s="110" t="str">
        <f>IF(FN_MC!M167="","*",FN_MC!M167)</f>
        <v>ZWF-ZTR</v>
      </c>
      <c r="L164" s="110" t="str">
        <f>IF(FN_MC!N167="","*",FN_MC!N167)</f>
        <v>ZWFZTR</v>
      </c>
      <c r="M164" s="111">
        <f>IF(FN_MC!J167="","*",FN_MC!J167)</f>
        <v>78</v>
      </c>
      <c r="N164" s="290">
        <f>IF(FN_MC!K167="","*",FN_MC!K167)</f>
        <v>197.5</v>
      </c>
      <c r="O164" s="290" t="str">
        <f>IF(FN_MC!L167="","*",FN_MC!L167)</f>
        <v>-</v>
      </c>
      <c r="P164" s="111"/>
      <c r="Q164" s="128">
        <f>IF(FN_MC!O167="","*",FN_MC!O167)</f>
        <v>0.35416666666666669</v>
      </c>
      <c r="R164" s="128">
        <f>IF(FN_MC!P167="","*",FN_MC!P167)</f>
        <v>4.1666666666666664E-2</v>
      </c>
      <c r="S164" s="110" t="str">
        <f>IF(FN_MC!Q167="","*",CONCATENATE(FN_MC!Q167," ",FN_MC!R167))</f>
        <v>20 KM</v>
      </c>
      <c r="T164" s="110" t="str">
        <f>IF(FN_MC!V167="","*",FN_MC!V167)</f>
        <v>Claudemir</v>
      </c>
      <c r="U164" s="110" t="str">
        <f>IF(FN_MC!W167="","*",FN_MC!W167)</f>
        <v>Inspeção de VIA R7D</v>
      </c>
      <c r="V164" s="112" t="str">
        <f ca="1">_xlfn.XLOOKUP(G164&amp;$V$2,BS_CONTROLE[CHAVE],BS_CONTROLE[Quantidade_11],"-")</f>
        <v>-</v>
      </c>
      <c r="W164" s="112">
        <f ca="1">_xlfn.XLOOKUP(G164&amp;$W$2,BS_CONTROLE[CHAVE],BS_CONTROLE[Quantidade_11],"-")</f>
        <v>22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IF(FN_MC!Y168="","*",FN_MC!Y168)</f>
        <v>OPORTUNIDADE</v>
      </c>
      <c r="B165" s="109" t="str">
        <f>IF(FN_MC!X168="","*",FN_MC!X168)</f>
        <v>Oportunidade</v>
      </c>
      <c r="C165" s="109" t="str">
        <f>IF(FN_MC!Z168="","*",FN_MC!Z168)</f>
        <v>P0</v>
      </c>
      <c r="D165" s="110" t="str">
        <f>IF(FN_MC!S168="","*",FN_MC!S168)</f>
        <v>MALHA CENTRAL</v>
      </c>
      <c r="E165" s="110" t="str">
        <f>IF(FN_MC!T168="","*",FN_MC!T168)</f>
        <v>RAMAL</v>
      </c>
      <c r="F165" s="110">
        <f>IF(FN_MC!B168="","*",FN_MC!B168)</f>
        <v>45973</v>
      </c>
      <c r="G165" s="110" t="str">
        <f>IF(FN_MC!D168="","*",FN_MC!D168)</f>
        <v>V42</v>
      </c>
      <c r="H165" s="110" t="str">
        <f>IF(FN_MC!F168="","*",FN_MC!F168)</f>
        <v>MODERNIZAÇÃO - SOCADORA</v>
      </c>
      <c r="I165" s="110" t="str">
        <f>IF(FN_MC!H168="","*",FN_MC!H168)</f>
        <v>ZGT1</v>
      </c>
      <c r="J165" s="110" t="str">
        <f>IF(FN_MC!I168="","*",FN_MC!I168)</f>
        <v>ZGT1</v>
      </c>
      <c r="K165" s="110" t="str">
        <f>IF(FN_MC!M168="","*",FN_MC!M168)</f>
        <v>ZGT-ZXE</v>
      </c>
      <c r="L165" s="110" t="str">
        <f>IF(FN_MC!N168="","*",FN_MC!N168)</f>
        <v>ZGTZXE</v>
      </c>
      <c r="M165" s="111">
        <f>IF(FN_MC!J168="","*",FN_MC!J168)</f>
        <v>72</v>
      </c>
      <c r="N165" s="290">
        <f>IF(FN_MC!K168="","*",FN_MC!K168)</f>
        <v>308</v>
      </c>
      <c r="O165" s="290">
        <f>IF(FN_MC!L168="","*",FN_MC!L168)</f>
        <v>307</v>
      </c>
      <c r="P165" s="111"/>
      <c r="Q165" s="128">
        <f>IF(FN_MC!O168="","*",FN_MC!O168)</f>
        <v>0.27083333333333331</v>
      </c>
      <c r="R165" s="128">
        <f>IF(FN_MC!P168="","*",FN_MC!P168)</f>
        <v>0.125</v>
      </c>
      <c r="S165" s="110" t="str">
        <f>IF(FN_MC!Q168="","*",CONCATENATE(FN_MC!Q168," ",FN_MC!R168))</f>
        <v>400 M</v>
      </c>
      <c r="T165" s="110" t="str">
        <f>IF(FN_MC!V168="","*",FN_MC!V168)</f>
        <v>Augusto</v>
      </c>
      <c r="U165" s="110" t="str">
        <f>IF(FN_MC!W168="","*",FN_MC!W168)</f>
        <v>Socaria mecanizada</v>
      </c>
      <c r="V165" s="112">
        <f ca="1">_xlfn.XLOOKUP(G165&amp;$V$2,BS_CONTROLE[CHAVE],BS_CONTROLE[Quantidade_11],"-")</f>
        <v>1160</v>
      </c>
      <c r="W165" s="112">
        <f ca="1">_xlfn.XLOOKUP(G165&amp;$W$2,BS_CONTROLE[CHAVE],BS_CONTROLE[Quantidade_11],"-")</f>
        <v>680</v>
      </c>
      <c r="X165" s="112">
        <f ca="1">_xlfn.XLOOKUP(G165&amp;$X$2,BS_CONTROLE[CHAVE],BS_CONTROLE[Quantidade_11],"-")</f>
        <v>0</v>
      </c>
    </row>
    <row r="166" spans="1:24" s="113" customFormat="1" hidden="1">
      <c r="A166" s="109" t="str">
        <f>IF(FN_MC!Y169="","*",FN_MC!Y169)</f>
        <v>OPORTUNIDADE</v>
      </c>
      <c r="B166" s="109" t="str">
        <f>IF(FN_MC!X169="","*",FN_MC!X169)</f>
        <v>Oportunidade</v>
      </c>
      <c r="C166" s="109" t="str">
        <f>IF(FN_MC!Z169="","*",FN_MC!Z169)</f>
        <v>P0</v>
      </c>
      <c r="D166" s="110" t="str">
        <f>IF(FN_MC!S169="","*",FN_MC!S169)</f>
        <v>MALHA CENTRAL</v>
      </c>
      <c r="E166" s="110" t="str">
        <f>IF(FN_MC!T169="","*",FN_MC!T169)</f>
        <v>POV-PRV</v>
      </c>
      <c r="F166" s="110">
        <f>IF(FN_MC!B169="","*",FN_MC!B169)</f>
        <v>45973</v>
      </c>
      <c r="G166" s="110" t="str">
        <f>IF(FN_MC!D169="","*",FN_MC!D169)</f>
        <v>W53</v>
      </c>
      <c r="H166" s="110" t="str">
        <f>IF(FN_MC!F169="","*",FN_MC!F169)</f>
        <v>PDM - POSICIONAMENTO - TRILHO</v>
      </c>
      <c r="I166" s="110" t="str">
        <f>IF(FN_MC!H169="","*",FN_MC!H169)</f>
        <v>PAS2</v>
      </c>
      <c r="J166" s="110" t="str">
        <f>IF(FN_MC!I169="","*",FN_MC!I169)</f>
        <v>PAS2</v>
      </c>
      <c r="K166" s="110" t="str">
        <f>IF(FN_MC!M169="","*",FN_MC!M169)</f>
        <v>PAS-PUD</v>
      </c>
      <c r="L166" s="110" t="str">
        <f>IF(FN_MC!N169="","*",FN_MC!N169)</f>
        <v>K51PAS</v>
      </c>
      <c r="M166" s="111">
        <f>IF(FN_MC!J169="","*",FN_MC!J169)</f>
        <v>102</v>
      </c>
      <c r="N166" s="290">
        <f>IF(FN_MC!K169="","*",FN_MC!K169)</f>
        <v>51</v>
      </c>
      <c r="O166" s="290" t="str">
        <f>IF(FN_MC!L169="","*",FN_MC!L169)</f>
        <v>-</v>
      </c>
      <c r="P166" s="111"/>
      <c r="Q166" s="128">
        <f>IF(FN_MC!O169="","*",FN_MC!O169)</f>
        <v>0.375</v>
      </c>
      <c r="R166" s="128">
        <f>IF(FN_MC!P169="","*",FN_MC!P169)</f>
        <v>4.1666666666666664E-2</v>
      </c>
      <c r="S166" s="110" t="str">
        <f>IF(FN_MC!Q169="","*",CONCATENATE(FN_MC!Q169," ",FN_MC!R169))</f>
        <v>72 M</v>
      </c>
      <c r="T166" s="110" t="str">
        <f>IF(FN_MC!V169="","*",FN_MC!V169)</f>
        <v>Francislayne</v>
      </c>
      <c r="U166" s="110" t="str">
        <f>IF(FN_MC!W169="","*",FN_MC!W169)</f>
        <v>Posicionamento de tampões</v>
      </c>
      <c r="V166" s="112">
        <f ca="1">_xlfn.XLOOKUP(G166&amp;$V$2,BS_CONTROLE[CHAVE],BS_CONTROLE[Quantidade_11],"-")</f>
        <v>1</v>
      </c>
      <c r="W166" s="112">
        <f ca="1">_xlfn.XLOOKUP(G166&amp;$W$2,BS_CONTROLE[CHAVE],BS_CONTROLE[Quantidade_11],"-")</f>
        <v>72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IF(FN_MC!Y170="","*",FN_MC!Y170)</f>
        <v>OPORTUNIDADE</v>
      </c>
      <c r="B167" s="109" t="str">
        <f>IF(FN_MC!X170="","*",FN_MC!X170)</f>
        <v>Oportunidade</v>
      </c>
      <c r="C167" s="109" t="str">
        <f>IF(FN_MC!Z170="","*",FN_MC!Z170)</f>
        <v>P0</v>
      </c>
      <c r="D167" s="110" t="str">
        <f>IF(FN_MC!S170="","*",FN_MC!S170)</f>
        <v>MALHA CENTRAL</v>
      </c>
      <c r="E167" s="110" t="str">
        <f>IF(FN_MC!T170="","*",FN_MC!T170)</f>
        <v>PRV-POV</v>
      </c>
      <c r="F167" s="110">
        <f>IF(FN_MC!B170="","*",FN_MC!B170)</f>
        <v>45973</v>
      </c>
      <c r="G167" s="110" t="str">
        <f>IF(FN_MC!D170="","*",FN_MC!D170)</f>
        <v>A52</v>
      </c>
      <c r="H167" s="110" t="str">
        <f>IF(FN_MC!F170="","*",FN_MC!F170)</f>
        <v>OUTRAS ATIVIDADES</v>
      </c>
      <c r="I167" s="110" t="str">
        <f>IF(FN_MC!H170="","*",FN_MC!H170)</f>
        <v>PQIPOA</v>
      </c>
      <c r="J167" s="110" t="str">
        <f>IF(FN_MC!I170="","*",FN_MC!I170)</f>
        <v>PQIPOA</v>
      </c>
      <c r="K167" s="110" t="str">
        <f>IF(FN_MC!M170="","*",FN_MC!M170)</f>
        <v>POA</v>
      </c>
      <c r="L167" s="110" t="str">
        <f>IF(FN_MC!N170="","*",FN_MC!N170)</f>
        <v>POA1</v>
      </c>
      <c r="M167" s="111">
        <f>IF(FN_MC!J170="","*",FN_MC!J170)</f>
        <v>103</v>
      </c>
      <c r="N167" s="290">
        <f>IF(FN_MC!K170="","*",FN_MC!K170)</f>
        <v>1893</v>
      </c>
      <c r="O167" s="290" t="str">
        <f>IF(FN_MC!L170="","*",FN_MC!L170)</f>
        <v>-</v>
      </c>
      <c r="P167" s="111"/>
      <c r="Q167" s="128">
        <f>IF(FN_MC!O170="","*",FN_MC!O170)</f>
        <v>0.41666666666666669</v>
      </c>
      <c r="R167" s="128">
        <f>IF(FN_MC!P170="","*",FN_MC!P170)</f>
        <v>4.1666666666666664E-2</v>
      </c>
      <c r="S167" s="110" t="str">
        <f>IF(FN_MC!Q170="","*",CONCATENATE(FN_MC!Q170," ",FN_MC!R170))</f>
        <v>1 BINÁRIO</v>
      </c>
      <c r="T167" s="110" t="str">
        <f>IF(FN_MC!V170="","*",FN_MC!V170)</f>
        <v>Fredson</v>
      </c>
      <c r="U167" s="110" t="str">
        <f>IF(FN_MC!W170="","*",FN_MC!W170)</f>
        <v>Manutenção de AMV</v>
      </c>
      <c r="V167" s="112" t="str">
        <f ca="1">_xlfn.XLOOKUP(G167&amp;$V$2,BS_CONTROLE[CHAVE],BS_CONTROLE[Quantidade_11],"-")</f>
        <v>-</v>
      </c>
      <c r="W167" s="112">
        <f ca="1">_xlfn.XLOOKUP(G167&amp;$W$2,BS_CONTROLE[CHAVE],BS_CONTROLE[Quantidade_11],"-")</f>
        <v>1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IF(FN_MC!Y171="","*",FN_MC!Y171)</f>
        <v>*</v>
      </c>
      <c r="B168" s="109" t="str">
        <f>IF(FN_MC!X171="","*",FN_MC!X171)</f>
        <v>*</v>
      </c>
      <c r="C168" s="109" t="str">
        <f>IF(FN_MC!Z171="","*",FN_MC!Z171)</f>
        <v>*</v>
      </c>
      <c r="D168" s="110" t="str">
        <f>IF(FN_MC!S171="","*",FN_MC!S171)</f>
        <v>-</v>
      </c>
      <c r="E168" s="110" t="str">
        <f>IF(FN_MC!T171="","*",FN_MC!T171)</f>
        <v>-</v>
      </c>
      <c r="F168" s="110" t="str">
        <f>IF(FN_MC!B171="","*",FN_MC!B171)</f>
        <v>*</v>
      </c>
      <c r="G168" s="110" t="str">
        <f>IF(FN_MC!D171="","*",FN_MC!D171)</f>
        <v>*</v>
      </c>
      <c r="H168" s="110" t="str">
        <f>IF(FN_MC!F171="","*",FN_MC!F171)</f>
        <v>*</v>
      </c>
      <c r="I168" s="110" t="str">
        <f>IF(FN_MC!H171="","*",FN_MC!H171)</f>
        <v>*</v>
      </c>
      <c r="J168" s="110" t="str">
        <f>IF(FN_MC!I171="","*",FN_MC!I171)</f>
        <v>*</v>
      </c>
      <c r="K168" s="110" t="str">
        <f>IF(FN_MC!M171="","*",FN_MC!M171)</f>
        <v>-</v>
      </c>
      <c r="L168" s="110" t="str">
        <f>IF(FN_MC!N171="","*",FN_MC!N171)</f>
        <v>-</v>
      </c>
      <c r="M168" s="111" t="str">
        <f>IF(FN_MC!J171="","*",FN_MC!J171)</f>
        <v>*</v>
      </c>
      <c r="N168" s="290" t="str">
        <f>IF(FN_MC!K171="","*",FN_MC!K171)</f>
        <v>*</v>
      </c>
      <c r="O168" s="290" t="str">
        <f>IF(FN_MC!L171="","*",FN_MC!L171)</f>
        <v>-</v>
      </c>
      <c r="P168" s="111"/>
      <c r="Q168" s="128" t="str">
        <f>IF(FN_MC!O171="","*",FN_MC!O171)</f>
        <v>*</v>
      </c>
      <c r="R168" s="128" t="str">
        <f>IF(FN_MC!P171="","*",FN_MC!P171)</f>
        <v>*</v>
      </c>
      <c r="S168" s="110" t="str">
        <f>IF(FN_MC!Q171="","*",CONCATENATE(FN_MC!Q171," ",FN_MC!R171))</f>
        <v>*</v>
      </c>
      <c r="T168" s="110" t="str">
        <f>IF(FN_MC!V171="","*",FN_MC!V171)</f>
        <v>*</v>
      </c>
      <c r="U168" s="110" t="str">
        <f>IF(FN_MC!W171="","*",FN_MC!W171)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IF(FN_MC!Y172="","*",FN_MC!Y172)</f>
        <v>OPORTUNIDADE</v>
      </c>
      <c r="B169" s="109" t="str">
        <f>IF(FN_MC!X172="","*",FN_MC!X172)</f>
        <v>Oportunidade</v>
      </c>
      <c r="C169" s="109" t="str">
        <f>IF(FN_MC!Z172="","*",FN_MC!Z172)</f>
        <v>P1</v>
      </c>
      <c r="D169" s="110" t="str">
        <f>IF(FN_MC!S172="","*",FN_MC!S172)</f>
        <v>FERRONORTE</v>
      </c>
      <c r="E169" s="110" t="str">
        <f>IF(FN_MC!T172="","*",FN_MC!T172)</f>
        <v>TGR-TRO</v>
      </c>
      <c r="F169" s="110">
        <f>IF(FN_MC!B172="","*",FN_MC!B172)</f>
        <v>45974</v>
      </c>
      <c r="G169" s="110" t="str">
        <f>IF(FN_MC!D172="","*",FN_MC!D172)</f>
        <v>BRUNO (TF-525)</v>
      </c>
      <c r="H169" s="110" t="str">
        <f>IF(FN_MC!F172="","*",FN_MC!F172)</f>
        <v>PDM - SOLDA</v>
      </c>
      <c r="I169" s="110" t="str">
        <f>IF(FN_MC!H172="","*",FN_MC!H172)</f>
        <v>TRM556</v>
      </c>
      <c r="J169" s="110" t="str">
        <f>IF(FN_MC!I172="","*",FN_MC!I172)</f>
        <v>-</v>
      </c>
      <c r="K169" s="110" t="str">
        <f>IF(FN_MC!M172="","*",FN_MC!M172)</f>
        <v>TRM-TEP</v>
      </c>
      <c r="L169" s="110" t="str">
        <f>IF(FN_MC!N172="","*",FN_MC!N172)</f>
        <v>TRM556</v>
      </c>
      <c r="M169" s="111">
        <f>IF(FN_MC!J172="","*",FN_MC!J172)</f>
        <v>98</v>
      </c>
      <c r="N169" s="290">
        <f>IF(FN_MC!K172="","*",FN_MC!K172)</f>
        <v>556</v>
      </c>
      <c r="O169" s="290" t="str">
        <f>IF(FN_MC!L172="","*",FN_MC!L172)</f>
        <v>-</v>
      </c>
      <c r="P169" s="111"/>
      <c r="Q169" s="128">
        <f>IF(FN_MC!O172="","*",FN_MC!O172)</f>
        <v>0.375</v>
      </c>
      <c r="R169" s="128">
        <f>IF(FN_MC!P172="","*",FN_MC!P172)</f>
        <v>6.25E-2</v>
      </c>
      <c r="S169" s="110" t="str">
        <f>IF(FN_MC!Q172="","*",CONCATENATE(FN_MC!Q172," ",FN_MC!R172))</f>
        <v>1 Nº DE SOLDA</v>
      </c>
      <c r="T169" s="110" t="str">
        <f>IF(FN_MC!V172="","*",FN_MC!V172)</f>
        <v>Bruno</v>
      </c>
      <c r="U169" s="110" t="str">
        <f>IF(FN_MC!W172="","*",FN_MC!W172)</f>
        <v>Execução de solda - Condicionado a temperatura</v>
      </c>
      <c r="V169" s="112">
        <f ca="1">_xlfn.XLOOKUP(G169&amp;$V$2,BS_CONTROLE[CHAVE],BS_CONTROLE[Quantidade_11],"-")</f>
        <v>0</v>
      </c>
      <c r="W169" s="112">
        <f ca="1">_xlfn.XLOOKUP(G169&amp;$W$2,BS_CONTROLE[CHAVE],BS_CONTROLE[Quantidade_11],"-")</f>
        <v>0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IF(FN_MC!Y173="","*",FN_MC!Y173)</f>
        <v>OPORTUNIDADE</v>
      </c>
      <c r="B170" s="109" t="str">
        <f>IF(FN_MC!X173="","*",FN_MC!X173)</f>
        <v>Oportunidade</v>
      </c>
      <c r="C170" s="109" t="str">
        <f>IF(FN_MC!Z173="","*",FN_MC!Z173)</f>
        <v>P0</v>
      </c>
      <c r="D170" s="110" t="str">
        <f>IF(FN_MC!S173="","*",FN_MC!S173)</f>
        <v>FERRONORTE</v>
      </c>
      <c r="E170" s="110" t="str">
        <f>IF(FN_MC!T173="","*",FN_MC!T173)</f>
        <v>TGR-TRO</v>
      </c>
      <c r="F170" s="110">
        <f>IF(FN_MC!B173="","*",FN_MC!B173)</f>
        <v>45974</v>
      </c>
      <c r="G170" s="110" t="str">
        <f>IF(FN_MC!D173="","*",FN_MC!D173)</f>
        <v>E40</v>
      </c>
      <c r="H170" s="110" t="str">
        <f>IF(FN_MC!F173="","*",FN_MC!F173)</f>
        <v>TRILHEIRO - DESCARGA</v>
      </c>
      <c r="I170" s="110" t="str">
        <f>IF(FN_MC!H173="","*",FN_MC!H173)</f>
        <v>TAG2</v>
      </c>
      <c r="J170" s="110" t="str">
        <f>IF(FN_MC!I173="","*",FN_MC!I173)</f>
        <v>TAG2</v>
      </c>
      <c r="K170" s="110" t="str">
        <f>IF(FN_MC!M173="","*",FN_MC!M173)</f>
        <v>TEP</v>
      </c>
      <c r="L170" s="110" t="str">
        <f>IF(FN_MC!N173="","*",FN_MC!N173)</f>
        <v>539TRM/TRM1/TEP1</v>
      </c>
      <c r="M170" s="111">
        <f>IF(FN_MC!J173="","*",FN_MC!J173)</f>
        <v>98</v>
      </c>
      <c r="N170" s="290">
        <f>IF(FN_MC!K173="","*",FN_MC!K173)</f>
        <v>563</v>
      </c>
      <c r="O170" s="290">
        <f>IF(FN_MC!L173="","*",FN_MC!L173)</f>
        <v>547</v>
      </c>
      <c r="P170" s="111"/>
      <c r="Q170" s="128">
        <f>IF(FN_MC!O173="","*",FN_MC!O173)</f>
        <v>0.375</v>
      </c>
      <c r="R170" s="128">
        <f>IF(FN_MC!P173="","*",FN_MC!P173)</f>
        <v>0.10416666666666667</v>
      </c>
      <c r="S170" s="110" t="str">
        <f>IF(FN_MC!Q173="","*",CONCATENATE(FN_MC!Q173," ",FN_MC!R173))</f>
        <v>2184 M</v>
      </c>
      <c r="T170" s="110" t="str">
        <f>IF(FN_MC!V173="","*",FN_MC!V173)</f>
        <v>Matheus</v>
      </c>
      <c r="U170" s="110" t="str">
        <f>IF(FN_MC!W173="","*",FN_MC!W173)</f>
        <v xml:space="preserve">Descarga de trilho, km 547 6 barra 2hrs + 1 barras no km 563 30 minutos </v>
      </c>
      <c r="V170" s="112">
        <f ca="1">_xlfn.XLOOKUP(G170&amp;$V$2,BS_CONTROLE[CHAVE],BS_CONTROLE[Quantidade_11],"-")</f>
        <v>2184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IF(FN_MC!Y174="","*",FN_MC!Y174)</f>
        <v>*</v>
      </c>
      <c r="B171" s="109" t="str">
        <f>IF(FN_MC!X174="","*",FN_MC!X174)</f>
        <v>Oportunidade</v>
      </c>
      <c r="C171" s="109" t="str">
        <f>IF(FN_MC!Z174="","*",FN_MC!Z174)</f>
        <v>P3</v>
      </c>
      <c r="D171" s="110" t="str">
        <f>IF(FN_MC!S174="","*",FN_MC!S174)</f>
        <v>FERRONORTE</v>
      </c>
      <c r="E171" s="110" t="str">
        <f>IF(FN_MC!T174="","*",FN_MC!T174)</f>
        <v>TCS-TGR</v>
      </c>
      <c r="F171" s="110" t="str">
        <f>IF(FN_MC!B174="","*",FN_MC!B174)</f>
        <v>*</v>
      </c>
      <c r="G171" s="110" t="str">
        <f>IF(FN_MC!D174="","*",FN_MC!D174)</f>
        <v>W70</v>
      </c>
      <c r="H171" s="110" t="str">
        <f>IF(FN_MC!F174="","*",FN_MC!F174)</f>
        <v>DESLOCAMENTO</v>
      </c>
      <c r="I171" s="110" t="str">
        <f>IF(FN_MC!H174="","*",FN_MC!H174)</f>
        <v>TOM</v>
      </c>
      <c r="J171" s="110" t="str">
        <f>IF(FN_MC!I174="","*",FN_MC!I174)</f>
        <v>TIQ</v>
      </c>
      <c r="K171" s="110" t="str">
        <f>IF(FN_MC!M174="","*",FN_MC!M174)</f>
        <v>TOM-TIQ</v>
      </c>
      <c r="L171" s="110" t="str">
        <f>IF(FN_MC!N174="","*",FN_MC!N174)</f>
        <v>TOMTIQ</v>
      </c>
      <c r="M171" s="111">
        <f>IF(FN_MC!J174="","*",FN_MC!J174)</f>
        <v>74</v>
      </c>
      <c r="N171" s="290">
        <f>IF(FN_MC!K174="","*",FN_MC!K174)</f>
        <v>406</v>
      </c>
      <c r="O171" s="290" t="str">
        <f>IF(FN_MC!L174="","*",FN_MC!L174)</f>
        <v>-</v>
      </c>
      <c r="P171" s="111"/>
      <c r="Q171" s="128">
        <f>IF(FN_MC!O174="","*",FN_MC!O174)</f>
        <v>0.375</v>
      </c>
      <c r="R171" s="128">
        <f>IF(FN_MC!P174="","*",FN_MC!P174)</f>
        <v>4.1666666666666664E-2</v>
      </c>
      <c r="S171" s="110" t="str">
        <f>IF(FN_MC!Q174="","*",CONCATENATE(FN_MC!Q174," ",FN_MC!R174))</f>
        <v>1 BINÁRIO</v>
      </c>
      <c r="T171" s="110" t="str">
        <f>IF(FN_MC!V174="","*",FN_MC!V174)</f>
        <v>Carlos</v>
      </c>
      <c r="U171" s="110" t="str">
        <f>IF(FN_MC!W174="","*",FN_MC!W174)</f>
        <v>Deslocamento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IF(FN_MC!Y175="","*",FN_MC!Y175)</f>
        <v>OPORTUNIDADE</v>
      </c>
      <c r="B172" s="109" t="str">
        <f>IF(FN_MC!X175="","*",FN_MC!X175)</f>
        <v>Oportunidade</v>
      </c>
      <c r="C172" s="109" t="str">
        <f>IF(FN_MC!Z175="","*",FN_MC!Z175)</f>
        <v>P2</v>
      </c>
      <c r="D172" s="110" t="str">
        <f>IF(FN_MC!S175="","*",FN_MC!S175)</f>
        <v>FERRONORTE</v>
      </c>
      <c r="E172" s="110" t="str">
        <f>IF(FN_MC!T175="","*",FN_MC!T175)</f>
        <v>TMI-TCS</v>
      </c>
      <c r="F172" s="110">
        <f>IF(FN_MC!B175="","*",FN_MC!B175)</f>
        <v>45974</v>
      </c>
      <c r="G172" s="110" t="str">
        <f>IF(FN_MC!D175="","*",FN_MC!D175)</f>
        <v>MOD FN</v>
      </c>
      <c r="H172" s="110" t="str">
        <f>IF(FN_MC!F175="","*",FN_MC!F175)</f>
        <v>BLOCO</v>
      </c>
      <c r="I172" s="110" t="str">
        <f>IF(FN_MC!H175="","*",FN_MC!H175)</f>
        <v>-</v>
      </c>
      <c r="J172" s="110" t="str">
        <f>IF(FN_MC!I175="","*",FN_MC!I175)</f>
        <v>-</v>
      </c>
      <c r="K172" s="110" t="str">
        <f>IF(FN_MC!M175="","*",FN_MC!M175)</f>
        <v>TCS-TVI</v>
      </c>
      <c r="L172" s="110" t="str">
        <f>IF(FN_MC!N175="","*",FN_MC!N175)</f>
        <v>TCSTVI</v>
      </c>
      <c r="M172" s="111">
        <f>IF(FN_MC!J175="","*",FN_MC!J175)</f>
        <v>74</v>
      </c>
      <c r="N172" s="290">
        <f>IF(FN_MC!K175="","*",FN_MC!K175)</f>
        <v>239</v>
      </c>
      <c r="O172" s="290">
        <f>IF(FN_MC!L175="","*",FN_MC!L175)</f>
        <v>233</v>
      </c>
      <c r="P172" s="111"/>
      <c r="Q172" s="128">
        <f>IF(FN_MC!O175="","*",FN_MC!O175)</f>
        <v>0.375</v>
      </c>
      <c r="R172" s="128">
        <f>IF(FN_MC!P175="","*",FN_MC!P175)</f>
        <v>0.125</v>
      </c>
      <c r="S172" s="110" t="str">
        <f>IF(FN_MC!Q175="","*",CONCATENATE(FN_MC!Q175," ",FN_MC!R175))</f>
        <v>1 BINÁRIO</v>
      </c>
      <c r="T172" s="110" t="str">
        <f>IF(FN_MC!V175="","*",FN_MC!V175)</f>
        <v xml:space="preserve">Guilherme </v>
      </c>
      <c r="U172" s="110" t="str">
        <f>IF(FN_MC!W175="","*",FN_MC!W175)</f>
        <v>Bloco MOD</v>
      </c>
      <c r="V172" s="112">
        <f ca="1">_xlfn.XLOOKUP(G172&amp;$V$2,BS_CONTROLE[CHAVE],BS_CONTROLE[Quantidade_11],"-")</f>
        <v>0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0</v>
      </c>
    </row>
    <row r="173" spans="1:24" s="113" customFormat="1" hidden="1">
      <c r="A173" s="109" t="str">
        <f>IF(FN_MC!Y176="","*",FN_MC!Y176)</f>
        <v>OPORTUNIDADE</v>
      </c>
      <c r="B173" s="109" t="str">
        <f>IF(FN_MC!X176="","*",FN_MC!X176)</f>
        <v>Oportunidade</v>
      </c>
      <c r="C173" s="109" t="str">
        <f>IF(FN_MC!Z176="","*",FN_MC!Z176)</f>
        <v>P2</v>
      </c>
      <c r="D173" s="110" t="str">
        <f>IF(FN_MC!S176="","*",FN_MC!S176)</f>
        <v>FERRONORTE</v>
      </c>
      <c r="E173" s="110" t="str">
        <f>IF(FN_MC!T176="","*",FN_MC!T176)</f>
        <v>TMI-TCS</v>
      </c>
      <c r="F173" s="110">
        <f>IF(FN_MC!B176="","*",FN_MC!B176)</f>
        <v>45974</v>
      </c>
      <c r="G173" s="110" t="str">
        <f>IF(FN_MC!D176="","*",FN_MC!D176)</f>
        <v>W50</v>
      </c>
      <c r="H173" s="110" t="str">
        <f>IF(FN_MC!F176="","*",FN_MC!F176)</f>
        <v>MODERNIZAÇÃO - DORMENTE - DESCARGA</v>
      </c>
      <c r="I173" s="110" t="str">
        <f>IF(FN_MC!H176="","*",FN_MC!H176)</f>
        <v xml:space="preserve">TCS2 </v>
      </c>
      <c r="J173" s="110" t="str">
        <f>IF(FN_MC!I176="","*",FN_MC!I176)</f>
        <v>TCS</v>
      </c>
      <c r="K173" s="110" t="str">
        <f>IF(FN_MC!M176="","*",FN_MC!M176)</f>
        <v>TCS-TVI</v>
      </c>
      <c r="L173" s="110" t="str">
        <f>IF(FN_MC!N176="","*",FN_MC!N176)</f>
        <v>239251/TVI239</v>
      </c>
      <c r="M173" s="111">
        <f>IF(FN_MC!J176="","*",FN_MC!J176)</f>
        <v>74</v>
      </c>
      <c r="N173" s="290">
        <f>IF(FN_MC!K176="","*",FN_MC!K176)</f>
        <v>239</v>
      </c>
      <c r="O173" s="290">
        <f>IF(FN_MC!L176="","*",FN_MC!L176)</f>
        <v>233</v>
      </c>
      <c r="P173" s="111"/>
      <c r="Q173" s="128">
        <f>IF(FN_MC!O176="","*",FN_MC!O176)</f>
        <v>0.375</v>
      </c>
      <c r="R173" s="128">
        <f>IF(FN_MC!P176="","*",FN_MC!P176)</f>
        <v>0.125</v>
      </c>
      <c r="S173" s="110" t="str">
        <f>IF(FN_MC!Q176="","*",CONCATENATE(FN_MC!Q176," ",FN_MC!R176))</f>
        <v>1400 Nº DE DORMENTES</v>
      </c>
      <c r="T173" s="110" t="str">
        <f>IF(FN_MC!V176="","*",FN_MC!V176)</f>
        <v xml:space="preserve">Guilherme </v>
      </c>
      <c r="U173" s="110" t="str">
        <f>IF(FN_MC!W176="","*",FN_MC!W176)</f>
        <v>Descarga de dormentes MOD</v>
      </c>
      <c r="V173" s="112">
        <f ca="1">_xlfn.XLOOKUP(G173&amp;$V$2,BS_CONTROLE[CHAVE],BS_CONTROLE[Quantidade_11],"-")</f>
        <v>0</v>
      </c>
      <c r="W173" s="112">
        <f ca="1">_xlfn.XLOOKUP(G173&amp;$W$2,BS_CONTROLE[CHAVE],BS_CONTROLE[Quantidade_11],"-")</f>
        <v>0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IF(FN_MC!Y177="","*",FN_MC!Y177)</f>
        <v>SIM</v>
      </c>
      <c r="B174" s="109" t="str">
        <f>IF(FN_MC!X177="","*",FN_MC!X177)</f>
        <v>Contrato</v>
      </c>
      <c r="C174" s="109" t="str">
        <f>IF(FN_MC!Z177="","*",FN_MC!Z177)</f>
        <v>P1</v>
      </c>
      <c r="D174" s="110" t="str">
        <f>IF(FN_MC!S177="","*",FN_MC!S177)</f>
        <v>FERRONORTE</v>
      </c>
      <c r="E174" s="110" t="str">
        <f>IF(FN_MC!T177="","*",FN_MC!T177)</f>
        <v>TMI-TCS</v>
      </c>
      <c r="F174" s="110">
        <f>IF(FN_MC!B177="","*",FN_MC!B177)</f>
        <v>45974</v>
      </c>
      <c r="G174" s="110" t="str">
        <f>IF(FN_MC!D177="","*",FN_MC!D177)</f>
        <v>A60</v>
      </c>
      <c r="H174" s="110" t="str">
        <f>IF(FN_MC!F177="","*",FN_MC!F177)</f>
        <v>DETECÇÃO - RONDA 7 DIAS</v>
      </c>
      <c r="I174" s="110" t="str">
        <f>IF(FN_MC!H177="","*",FN_MC!H177)</f>
        <v xml:space="preserve">TCS2 </v>
      </c>
      <c r="J174" s="110" t="str">
        <f>IF(FN_MC!I177="","*",FN_MC!I177)</f>
        <v>TMI</v>
      </c>
      <c r="K174" s="110" t="str">
        <f>IF(FN_MC!M177="","*",FN_MC!M177)</f>
        <v>TCS-TMI</v>
      </c>
      <c r="L174" s="110" t="str">
        <f>IF(FN_MC!N177="","*",FN_MC!N177)</f>
        <v>TCSTMI</v>
      </c>
      <c r="M174" s="111">
        <f>IF(FN_MC!J177="","*",FN_MC!J177)</f>
        <v>74</v>
      </c>
      <c r="N174" s="290">
        <f>IF(FN_MC!K177="","*",FN_MC!K177)</f>
        <v>290</v>
      </c>
      <c r="O174" s="290" t="str">
        <f>IF(FN_MC!L177="","*",FN_MC!L177)</f>
        <v>-</v>
      </c>
      <c r="P174" s="111"/>
      <c r="Q174" s="128">
        <f>IF(FN_MC!O177="","*",FN_MC!O177)</f>
        <v>0.3125</v>
      </c>
      <c r="R174" s="128">
        <f>IF(FN_MC!P177="","*",FN_MC!P177)</f>
        <v>4.1666666666666664E-2</v>
      </c>
      <c r="S174" s="110" t="str">
        <f>IF(FN_MC!Q177="","*",CONCATENATE(FN_MC!Q177," ",FN_MC!R177))</f>
        <v>280 KM</v>
      </c>
      <c r="T174" s="110" t="str">
        <f>IF(FN_MC!V177="","*",FN_MC!V177)</f>
        <v>Miguel</v>
      </c>
      <c r="U174" s="110" t="str">
        <f>IF(FN_MC!W177="","*",FN_MC!W177)</f>
        <v>Ronda 7 dias</v>
      </c>
      <c r="V174" s="112">
        <f ca="1">_xlfn.XLOOKUP(G174&amp;$V$2,BS_CONTROLE[CHAVE],BS_CONTROLE[Quantidade_11],"-")</f>
        <v>280</v>
      </c>
      <c r="W174" s="112" t="str">
        <f ca="1">_xlfn.XLOOKUP(G174&amp;$W$2,BS_CONTROLE[CHAVE],BS_CONTROLE[Quantidade_11],"-")</f>
        <v>-</v>
      </c>
      <c r="X174" s="112">
        <f ca="1">_xlfn.XLOOKUP(G174&amp;$X$2,BS_CONTROLE[CHAVE],BS_CONTROLE[Quantidade_11],"-")</f>
        <v>140</v>
      </c>
    </row>
    <row r="175" spans="1:24" s="113" customFormat="1" hidden="1">
      <c r="A175" s="109" t="str">
        <f>IF(FN_MC!Y178="","*",FN_MC!Y178)</f>
        <v>OPORTUNIDADE</v>
      </c>
      <c r="B175" s="109" t="str">
        <f>IF(FN_MC!X178="","*",FN_MC!X178)</f>
        <v>Oportunidade</v>
      </c>
      <c r="C175" s="109" t="str">
        <f>IF(FN_MC!Z178="","*",FN_MC!Z178)</f>
        <v>P1</v>
      </c>
      <c r="D175" s="110" t="str">
        <f>IF(FN_MC!S178="","*",FN_MC!S178)</f>
        <v>FERRONORTE</v>
      </c>
      <c r="E175" s="110" t="str">
        <f>IF(FN_MC!T178="","*",FN_MC!T178)</f>
        <v>TMI-TCS</v>
      </c>
      <c r="F175" s="110">
        <f>IF(FN_MC!B178="","*",FN_MC!B178)</f>
        <v>45974</v>
      </c>
      <c r="G175" s="110" t="str">
        <f>IF(FN_MC!D178="","*",FN_MC!D178)</f>
        <v>ELSON (TF-526)</v>
      </c>
      <c r="H175" s="110" t="str">
        <f>IF(FN_MC!F178="","*",FN_MC!F178)</f>
        <v>PDM - SOLDA</v>
      </c>
      <c r="I175" s="110" t="str">
        <f>IF(FN_MC!H178="","*",FN_MC!H178)</f>
        <v>213TVI</v>
      </c>
      <c r="J175" s="110" t="str">
        <f>IF(FN_MC!I178="","*",FN_MC!I178)</f>
        <v>-</v>
      </c>
      <c r="K175" s="110" t="str">
        <f>IF(FN_MC!M178="","*",FN_MC!M178)</f>
        <v>TID-TVI</v>
      </c>
      <c r="L175" s="110" t="str">
        <f>IF(FN_MC!N178="","*",FN_MC!N178)</f>
        <v>213TVI</v>
      </c>
      <c r="M175" s="111">
        <f>IF(FN_MC!J178="","*",FN_MC!J178)</f>
        <v>74</v>
      </c>
      <c r="N175" s="290">
        <f>IF(FN_MC!K178="","*",FN_MC!K178)</f>
        <v>225.227</v>
      </c>
      <c r="O175" s="290" t="str">
        <f>IF(FN_MC!L178="","*",FN_MC!L178)</f>
        <v>-</v>
      </c>
      <c r="P175" s="111"/>
      <c r="Q175" s="128">
        <f>IF(FN_MC!O178="","*",FN_MC!O178)</f>
        <v>0.39583333333333331</v>
      </c>
      <c r="R175" s="128">
        <f>IF(FN_MC!P178="","*",FN_MC!P178)</f>
        <v>6.25E-2</v>
      </c>
      <c r="S175" s="110" t="str">
        <f>IF(FN_MC!Q178="","*",CONCATENATE(FN_MC!Q178," ",FN_MC!R178))</f>
        <v>1 Nº DE SOLDA</v>
      </c>
      <c r="T175" s="110" t="str">
        <f>IF(FN_MC!V178="","*",FN_MC!V178)</f>
        <v>Elson</v>
      </c>
      <c r="U175" s="110" t="str">
        <f>IF(FN_MC!W178="","*",FN_MC!W178)</f>
        <v>Execução de solda - Condicionado a temperatura (Entrada do AMV)</v>
      </c>
      <c r="V175" s="112">
        <f ca="1">_xlfn.XLOOKUP(G175&amp;$V$2,BS_CONTROLE[CHAVE],BS_CONTROLE[Quantidade_11],"-")</f>
        <v>2</v>
      </c>
      <c r="W175" s="112">
        <f ca="1">_xlfn.XLOOKUP(G175&amp;$W$2,BS_CONTROLE[CHAVE],BS_CONTROLE[Quantidade_11],"-")</f>
        <v>0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IF(FN_MC!Y179="","*",FN_MC!Y179)</f>
        <v>OPORTUNIDADE</v>
      </c>
      <c r="B176" s="109" t="str">
        <f>IF(FN_MC!X179="","*",FN_MC!X179)</f>
        <v>Oportunidade</v>
      </c>
      <c r="C176" s="109" t="str">
        <f>IF(FN_MC!Z179="","*",FN_MC!Z179)</f>
        <v>P0</v>
      </c>
      <c r="D176" s="110" t="str">
        <f>IF(FN_MC!S179="","*",FN_MC!S179)</f>
        <v>FERRONORTE</v>
      </c>
      <c r="E176" s="110" t="str">
        <f>IF(FN_MC!T179="","*",FN_MC!T179)</f>
        <v>TMI-TCS</v>
      </c>
      <c r="F176" s="110">
        <f>IF(FN_MC!B179="","*",FN_MC!B179)</f>
        <v>45974</v>
      </c>
      <c r="G176" s="110" t="str">
        <f>IF(FN_MC!D179="","*",FN_MC!D179)</f>
        <v>FRANCISCO (TF-670)</v>
      </c>
      <c r="H176" s="110" t="str">
        <f>IF(FN_MC!F179="","*",FN_MC!F179)</f>
        <v>PDM - SOLDA</v>
      </c>
      <c r="I176" s="110" t="str">
        <f>IF(FN_MC!H179="","*",FN_MC!H179)</f>
        <v>K52TQI</v>
      </c>
      <c r="J176" s="110" t="str">
        <f>IF(FN_MC!I179="","*",FN_MC!I179)</f>
        <v>-</v>
      </c>
      <c r="K176" s="110" t="str">
        <f>IF(FN_MC!M179="","*",FN_MC!M179)</f>
        <v>TLG-TQI</v>
      </c>
      <c r="L176" s="110" t="str">
        <f>IF(FN_MC!N179="","*",FN_MC!N179)</f>
        <v>K52TQI</v>
      </c>
      <c r="M176" s="111">
        <f>IF(FN_MC!J179="","*",FN_MC!J179)</f>
        <v>74</v>
      </c>
      <c r="N176" s="290">
        <f>IF(FN_MC!K179="","*",FN_MC!K179)</f>
        <v>57.73</v>
      </c>
      <c r="O176" s="290" t="str">
        <f>IF(FN_MC!L179="","*",FN_MC!L179)</f>
        <v>-</v>
      </c>
      <c r="P176" s="111"/>
      <c r="Q176" s="128">
        <f>IF(FN_MC!O179="","*",FN_MC!O179)</f>
        <v>0.375</v>
      </c>
      <c r="R176" s="128">
        <f>IF(FN_MC!P179="","*",FN_MC!P179)</f>
        <v>6.25E-2</v>
      </c>
      <c r="S176" s="110" t="str">
        <f>IF(FN_MC!Q179="","*",CONCATENATE(FN_MC!Q179," ",FN_MC!R179))</f>
        <v>1 Nº DE SOLDA</v>
      </c>
      <c r="T176" s="110" t="str">
        <f>IF(FN_MC!V179="","*",FN_MC!V179)</f>
        <v>Heleno</v>
      </c>
      <c r="U176" s="110" t="str">
        <f>IF(FN_MC!W179="","*",FN_MC!W179)</f>
        <v>Execução de solda - Condicionado a temperatura</v>
      </c>
      <c r="V176" s="112">
        <f ca="1">_xlfn.XLOOKUP(G176&amp;$V$2,BS_CONTROLE[CHAVE],BS_CONTROLE[Quantidade_11],"-")</f>
        <v>1</v>
      </c>
      <c r="W176" s="112">
        <f ca="1">_xlfn.XLOOKUP(G176&amp;$W$2,BS_CONTROLE[CHAVE],BS_CONTROLE[Quantidade_11],"-")</f>
        <v>1</v>
      </c>
      <c r="X176" s="112">
        <f ca="1">_xlfn.XLOOKUP(G176&amp;$X$2,BS_CONTROLE[CHAVE],BS_CONTROLE[Quantidade_11],"-")</f>
        <v>2</v>
      </c>
    </row>
    <row r="177" spans="1:24" s="113" customFormat="1" hidden="1">
      <c r="A177" s="109" t="str">
        <f>IF(FN_MC!Y180="","*",FN_MC!Y180)</f>
        <v>OPORTUNIDADE</v>
      </c>
      <c r="B177" s="109" t="str">
        <f>IF(FN_MC!X180="","*",FN_MC!X180)</f>
        <v>Oportunidade</v>
      </c>
      <c r="C177" s="109" t="str">
        <f>IF(FN_MC!Z180="","*",FN_MC!Z180)</f>
        <v>P0</v>
      </c>
      <c r="D177" s="110" t="str">
        <f>IF(FN_MC!S180="","*",FN_MC!S180)</f>
        <v>MALHA CENTRAL</v>
      </c>
      <c r="E177" s="110" t="str">
        <f>IF(FN_MC!T180="","*",FN_MC!T180)</f>
        <v>RAMAL</v>
      </c>
      <c r="F177" s="110">
        <f>IF(FN_MC!B180="","*",FN_MC!B180)</f>
        <v>45974</v>
      </c>
      <c r="G177" s="110" t="str">
        <f>IF(FN_MC!D180="","*",FN_MC!D180)</f>
        <v>E17</v>
      </c>
      <c r="H177" s="110" t="str">
        <f>IF(FN_MC!F180="","*",FN_MC!F180)</f>
        <v>CAMINHÃO DE SOLDA</v>
      </c>
      <c r="I177" s="110" t="str">
        <f>IF(FN_MC!H180="","*",FN_MC!H180)</f>
        <v>ZDK1</v>
      </c>
      <c r="J177" s="110" t="str">
        <f>IF(FN_MC!I180="","*",FN_MC!I180)</f>
        <v>ZDK1</v>
      </c>
      <c r="K177" s="110" t="str">
        <f>IF(FN_MC!M180="","*",FN_MC!M180)</f>
        <v>ZVT-ZDK</v>
      </c>
      <c r="L177" s="110" t="str">
        <f>IF(FN_MC!N180="","*",FN_MC!N180)</f>
        <v>ZVTZDK</v>
      </c>
      <c r="M177" s="111">
        <f>IF(FN_MC!J180="","*",FN_MC!J180)</f>
        <v>78</v>
      </c>
      <c r="N177" s="290">
        <f>IF(FN_MC!K180="","*",FN_MC!K180)</f>
        <v>249</v>
      </c>
      <c r="O177" s="290">
        <f>IF(FN_MC!L180="","*",FN_MC!L180)</f>
        <v>244</v>
      </c>
      <c r="P177" s="111"/>
      <c r="Q177" s="128">
        <f>IF(FN_MC!O180="","*",FN_MC!O180)</f>
        <v>0.375</v>
      </c>
      <c r="R177" s="128">
        <f>IF(FN_MC!P180="","*",FN_MC!P180)</f>
        <v>0.125</v>
      </c>
      <c r="S177" s="110" t="str">
        <f>IF(FN_MC!Q180="","*",CONCATENATE(FN_MC!Q180," ",FN_MC!R180))</f>
        <v>3 Nº DE SOLDA</v>
      </c>
      <c r="T177" s="110" t="str">
        <f>IF(FN_MC!V180="","*",FN_MC!V180)</f>
        <v>Higor</v>
      </c>
      <c r="U177" s="110" t="str">
        <f>IF(FN_MC!W180="","*",FN_MC!W180)</f>
        <v xml:space="preserve">Caminhão de solda </v>
      </c>
      <c r="V177" s="112">
        <f ca="1">_xlfn.XLOOKUP(G177&amp;$V$2,BS_CONTROLE[CHAVE],BS_CONTROLE[Quantidade_11],"-")</f>
        <v>3</v>
      </c>
      <c r="W177" s="112">
        <f ca="1">_xlfn.XLOOKUP(G177&amp;$W$2,BS_CONTROLE[CHAVE],BS_CONTROLE[Quantidade_11],"-")</f>
        <v>4</v>
      </c>
      <c r="X177" s="112">
        <f ca="1">_xlfn.XLOOKUP(G177&amp;$X$2,BS_CONTROLE[CHAVE],BS_CONTROLE[Quantidade_11],"-")</f>
        <v>3</v>
      </c>
    </row>
    <row r="178" spans="1:24" s="113" customFormat="1" hidden="1">
      <c r="A178" s="109" t="str">
        <f>IF(FN_MC!Y181="","*",FN_MC!Y181)</f>
        <v>OPORTUNIDADE</v>
      </c>
      <c r="B178" s="109" t="str">
        <f>IF(FN_MC!X181="","*",FN_MC!X181)</f>
        <v>Oportunidade</v>
      </c>
      <c r="C178" s="109" t="str">
        <f>IF(FN_MC!Z181="","*",FN_MC!Z181)</f>
        <v>P0</v>
      </c>
      <c r="D178" s="110" t="str">
        <f>IF(FN_MC!S181="","*",FN_MC!S181)</f>
        <v>MALHA CENTRAL</v>
      </c>
      <c r="E178" s="110" t="str">
        <f>IF(FN_MC!T181="","*",FN_MC!T181)</f>
        <v>RAMAL</v>
      </c>
      <c r="F178" s="110">
        <f>IF(FN_MC!B181="","*",FN_MC!B181)</f>
        <v>45974</v>
      </c>
      <c r="G178" s="110" t="str">
        <f>IF(FN_MC!D181="","*",FN_MC!D181)</f>
        <v>A73</v>
      </c>
      <c r="H178" s="110" t="str">
        <f>IF(FN_MC!F181="","*",FN_MC!F181)</f>
        <v>DETECÇÃO - RONDA 7 DIAS</v>
      </c>
      <c r="I178" s="110" t="str">
        <f>IF(FN_MC!H181="","*",FN_MC!H181)</f>
        <v>ZTO</v>
      </c>
      <c r="J178" s="110" t="str">
        <f>IF(FN_MC!I181="","*",FN_MC!I181)</f>
        <v>ZXE</v>
      </c>
      <c r="K178" s="110" t="str">
        <f>IF(FN_MC!M181="","*",FN_MC!M181)</f>
        <v>ZTO-ZXE</v>
      </c>
      <c r="L178" s="110" t="str">
        <f>IF(FN_MC!N181="","*",FN_MC!N181)</f>
        <v>ZTOZXE</v>
      </c>
      <c r="M178" s="111">
        <f>IF(FN_MC!J181="","*",FN_MC!J181)</f>
        <v>72</v>
      </c>
      <c r="N178" s="290">
        <f>IF(FN_MC!K181="","*",FN_MC!K181)</f>
        <v>261</v>
      </c>
      <c r="O178" s="290" t="str">
        <f>IF(FN_MC!L181="","*",FN_MC!L181)</f>
        <v>-</v>
      </c>
      <c r="P178" s="111"/>
      <c r="Q178" s="128">
        <f>IF(FN_MC!O181="","*",FN_MC!O181)</f>
        <v>0.33333333333333331</v>
      </c>
      <c r="R178" s="128">
        <f>IF(FN_MC!P181="","*",FN_MC!P181)</f>
        <v>4.1666666666666664E-2</v>
      </c>
      <c r="S178" s="110" t="str">
        <f>IF(FN_MC!Q181="","*",CONCATENATE(FN_MC!Q181," ",FN_MC!R181))</f>
        <v>60 KM</v>
      </c>
      <c r="T178" s="110" t="str">
        <f>IF(FN_MC!V181="","*",FN_MC!V181)</f>
        <v>Genoroso</v>
      </c>
      <c r="U178" s="110" t="str">
        <f>IF(FN_MC!W181="","*",FN_MC!W181)</f>
        <v>Inspeção de VIA R7D</v>
      </c>
      <c r="V178" s="112">
        <f ca="1">_xlfn.XLOOKUP(G178&amp;$V$2,BS_CONTROLE[CHAVE],BS_CONTROLE[Quantidade_11],"-")</f>
        <v>60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IF(FN_MC!Y182="","*",FN_MC!Y182)</f>
        <v>OPORTUNIDADE</v>
      </c>
      <c r="B179" s="109" t="str">
        <f>IF(FN_MC!X182="","*",FN_MC!X182)</f>
        <v>Oportunidade</v>
      </c>
      <c r="C179" s="109" t="str">
        <f>IF(FN_MC!Z182="","*",FN_MC!Z182)</f>
        <v>P1</v>
      </c>
      <c r="D179" s="110" t="str">
        <f>IF(FN_MC!S182="","*",FN_MC!S182)</f>
        <v>MALHA CENTRAL</v>
      </c>
      <c r="E179" s="110" t="str">
        <f>IF(FN_MC!T182="","*",FN_MC!T182)</f>
        <v>RAMAL</v>
      </c>
      <c r="F179" s="110">
        <f>IF(FN_MC!B182="","*",FN_MC!B182)</f>
        <v>45974</v>
      </c>
      <c r="G179" s="110" t="str">
        <f>IF(FN_MC!D182="","*",FN_MC!D182)</f>
        <v>V42</v>
      </c>
      <c r="H179" s="110" t="str">
        <f>IF(FN_MC!F182="","*",FN_MC!F182)</f>
        <v>MODERNIZAÇÃO - SOCADORA</v>
      </c>
      <c r="I179" s="110" t="str">
        <f>IF(FN_MC!H182="","*",FN_MC!H182)</f>
        <v>ZGT1</v>
      </c>
      <c r="J179" s="110" t="str">
        <f>IF(FN_MC!I182="","*",FN_MC!I182)</f>
        <v>ZGT1</v>
      </c>
      <c r="K179" s="110" t="str">
        <f>IF(FN_MC!M182="","*",FN_MC!M182)</f>
        <v>ZGT-ZXE</v>
      </c>
      <c r="L179" s="110" t="str">
        <f>IF(FN_MC!N182="","*",FN_MC!N182)</f>
        <v>ZGTZXE</v>
      </c>
      <c r="M179" s="111">
        <f>IF(FN_MC!J182="","*",FN_MC!J182)</f>
        <v>72</v>
      </c>
      <c r="N179" s="290">
        <f>IF(FN_MC!K182="","*",FN_MC!K182)</f>
        <v>308</v>
      </c>
      <c r="O179" s="290">
        <f>IF(FN_MC!L182="","*",FN_MC!L182)</f>
        <v>306</v>
      </c>
      <c r="P179" s="111"/>
      <c r="Q179" s="128">
        <f>IF(FN_MC!O182="","*",FN_MC!O182)</f>
        <v>0.27083333333333331</v>
      </c>
      <c r="R179" s="128">
        <f>IF(FN_MC!P182="","*",FN_MC!P182)</f>
        <v>0.125</v>
      </c>
      <c r="S179" s="110" t="str">
        <f>IF(FN_MC!Q182="","*",CONCATENATE(FN_MC!Q182," ",FN_MC!R182))</f>
        <v>400 M</v>
      </c>
      <c r="T179" s="110" t="str">
        <f>IF(FN_MC!V182="","*",FN_MC!V182)</f>
        <v>Augusto</v>
      </c>
      <c r="U179" s="110" t="str">
        <f>IF(FN_MC!W182="","*",FN_MC!W182)</f>
        <v>Socaria mecanizada</v>
      </c>
      <c r="V179" s="112">
        <f ca="1">_xlfn.XLOOKUP(G179&amp;$V$2,BS_CONTROLE[CHAVE],BS_CONTROLE[Quantidade_11],"-")</f>
        <v>1160</v>
      </c>
      <c r="W179" s="112">
        <f ca="1">_xlfn.XLOOKUP(G179&amp;$W$2,BS_CONTROLE[CHAVE],BS_CONTROLE[Quantidade_11],"-")</f>
        <v>680</v>
      </c>
      <c r="X179" s="112">
        <f ca="1">_xlfn.XLOOKUP(G179&amp;$X$2,BS_CONTROLE[CHAVE],BS_CONTROLE[Quantidade_11],"-")</f>
        <v>0</v>
      </c>
    </row>
    <row r="180" spans="1:24" s="113" customFormat="1" hidden="1">
      <c r="A180" s="109" t="str">
        <f>IF(FN_MC!Y183="","*",FN_MC!Y183)</f>
        <v>OPORTUNIDADE</v>
      </c>
      <c r="B180" s="109" t="str">
        <f>IF(FN_MC!X183="","*",FN_MC!X183)</f>
        <v>Oportunidade</v>
      </c>
      <c r="C180" s="109" t="str">
        <f>IF(FN_MC!Z183="","*",FN_MC!Z183)</f>
        <v>P0</v>
      </c>
      <c r="D180" s="110" t="str">
        <f>IF(FN_MC!S183="","*",FN_MC!S183)</f>
        <v>MALHA CENTRAL</v>
      </c>
      <c r="E180" s="110" t="str">
        <f>IF(FN_MC!T183="","*",FN_MC!T183)</f>
        <v>PPN-POV</v>
      </c>
      <c r="F180" s="110">
        <f>IF(FN_MC!B183="","*",FN_MC!B183)</f>
        <v>45974</v>
      </c>
      <c r="G180" s="110" t="str">
        <f>IF(FN_MC!D183="","*",FN_MC!D183)</f>
        <v>A13</v>
      </c>
      <c r="H180" s="110" t="str">
        <f>IF(FN_MC!F183="","*",FN_MC!F183)</f>
        <v>INSPEÇÃO AUTO DE LINHA</v>
      </c>
      <c r="I180" s="110" t="str">
        <f>IF(FN_MC!H183="","*",FN_MC!H183)</f>
        <v>PEN</v>
      </c>
      <c r="J180" s="110" t="str">
        <f>IF(FN_MC!I183="","*",FN_MC!I183)</f>
        <v>PUR</v>
      </c>
      <c r="K180" s="110" t="str">
        <f>IF(FN_MC!M183="","*",FN_MC!M183)</f>
        <v>PEN-PPP</v>
      </c>
      <c r="L180" s="110" t="str">
        <f>IF(FN_MC!N183="","*",FN_MC!N183)</f>
        <v>PENPPP</v>
      </c>
      <c r="M180" s="111">
        <f>IF(FN_MC!J183="","*",FN_MC!J183)</f>
        <v>101</v>
      </c>
      <c r="N180" s="290">
        <f>IF(FN_MC!K183="","*",FN_MC!K183)</f>
        <v>1185</v>
      </c>
      <c r="O180" s="290" t="str">
        <f>IF(FN_MC!L183="","*",FN_MC!L183)</f>
        <v>-</v>
      </c>
      <c r="P180" s="111"/>
      <c r="Q180" s="128">
        <f>IF(FN_MC!O183="","*",FN_MC!O183)</f>
        <v>0.375</v>
      </c>
      <c r="R180" s="128">
        <f>IF(FN_MC!P183="","*",FN_MC!P183)</f>
        <v>4.1666666666666664E-2</v>
      </c>
      <c r="S180" s="110" t="str">
        <f>IF(FN_MC!Q183="","*",CONCATENATE(FN_MC!Q183," ",FN_MC!R183))</f>
        <v>1 BINÁRIO</v>
      </c>
      <c r="T180" s="110" t="str">
        <f>IF(FN_MC!V183="","*",FN_MC!V183)</f>
        <v>Francislayne</v>
      </c>
      <c r="U180" s="110" t="str">
        <f>IF(FN_MC!W183="","*",FN_MC!W183)</f>
        <v>Inspeção via fauna</v>
      </c>
      <c r="V180" s="112">
        <f ca="1">_xlfn.XLOOKUP(G180&amp;$V$2,BS_CONTROLE[CHAVE],BS_CONTROLE[Quantidade_11],"-")</f>
        <v>1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IF(FN_MC!Y184="","*",FN_MC!Y184)</f>
        <v>OPORTUNIDADE</v>
      </c>
      <c r="B181" s="109" t="str">
        <f>IF(FN_MC!X184="","*",FN_MC!X184)</f>
        <v>Oportunidade</v>
      </c>
      <c r="C181" s="109" t="str">
        <f>IF(FN_MC!Z184="","*",FN_MC!Z184)</f>
        <v>P1</v>
      </c>
      <c r="D181" s="110" t="str">
        <f>IF(FN_MC!S184="","*",FN_MC!S184)</f>
        <v>MALHA CENTRAL</v>
      </c>
      <c r="E181" s="110" t="str">
        <f>IF(FN_MC!T184="","*",FN_MC!T184)</f>
        <v>PPN-POV</v>
      </c>
      <c r="F181" s="110">
        <f>IF(FN_MC!B184="","*",FN_MC!B184)</f>
        <v>45974</v>
      </c>
      <c r="G181" s="110" t="str">
        <f>IF(FN_MC!D184="","*",FN_MC!D184)</f>
        <v>W53</v>
      </c>
      <c r="H181" s="110" t="str">
        <f>IF(FN_MC!F184="","*",FN_MC!F184)</f>
        <v>DESCARGA DE MATERIAL</v>
      </c>
      <c r="I181" s="110" t="str">
        <f>IF(FN_MC!H184="","*",FN_MC!H184)</f>
        <v>PJA</v>
      </c>
      <c r="J181" s="110" t="str">
        <f>IF(FN_MC!I184="","*",FN_MC!I184)</f>
        <v>PSI</v>
      </c>
      <c r="K181" s="110" t="str">
        <f>IF(FN_MC!M184="","*",FN_MC!M184)</f>
        <v>PJA-PJG</v>
      </c>
      <c r="L181" s="110" t="str">
        <f>IF(FN_MC!N184="","*",FN_MC!N184)</f>
        <v>PJAPJG</v>
      </c>
      <c r="M181" s="111">
        <f>IF(FN_MC!J184="","*",FN_MC!J184)</f>
        <v>101</v>
      </c>
      <c r="N181" s="290">
        <f>IF(FN_MC!K184="","*",FN_MC!K184)</f>
        <v>1471</v>
      </c>
      <c r="O181" s="290" t="str">
        <f>IF(FN_MC!L184="","*",FN_MC!L184)</f>
        <v>-</v>
      </c>
      <c r="P181" s="111"/>
      <c r="Q181" s="128">
        <f>IF(FN_MC!O184="","*",FN_MC!O184)</f>
        <v>0.375</v>
      </c>
      <c r="R181" s="128">
        <f>IF(FN_MC!P184="","*",FN_MC!P184)</f>
        <v>4.1666666666666664E-2</v>
      </c>
      <c r="S181" s="110" t="str">
        <f>IF(FN_MC!Q184="","*",CONCATENATE(FN_MC!Q184," ",FN_MC!R184))</f>
        <v>1 BINÁRIO</v>
      </c>
      <c r="T181" s="110" t="str">
        <f>IF(FN_MC!V184="","*",FN_MC!V184)</f>
        <v>Francislayne</v>
      </c>
      <c r="U181" s="110" t="str">
        <f>IF(FN_MC!W184="","*",FN_MC!W184)</f>
        <v xml:space="preserve">Descarga de barra </v>
      </c>
      <c r="V181" s="112">
        <f ca="1">_xlfn.XLOOKUP(G181&amp;$V$2,BS_CONTROLE[CHAVE],BS_CONTROLE[Quantidade_11],"-")</f>
        <v>1</v>
      </c>
      <c r="W181" s="112">
        <f ca="1">_xlfn.XLOOKUP(G181&amp;$W$2,BS_CONTROLE[CHAVE],BS_CONTROLE[Quantidade_11],"-")</f>
        <v>72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IF(FN_MC!Y185="","*",FN_MC!Y185)</f>
        <v>*</v>
      </c>
      <c r="B182" s="109" t="str">
        <f>IF(FN_MC!X185="","*",FN_MC!X185)</f>
        <v>*</v>
      </c>
      <c r="C182" s="109" t="str">
        <f>IF(FN_MC!Z185="","*",FN_MC!Z185)</f>
        <v>*</v>
      </c>
      <c r="D182" s="110" t="str">
        <f>IF(FN_MC!S185="","*",FN_MC!S185)</f>
        <v>-</v>
      </c>
      <c r="E182" s="110" t="str">
        <f>IF(FN_MC!T185="","*",FN_MC!T185)</f>
        <v>-</v>
      </c>
      <c r="F182" s="110" t="str">
        <f>IF(FN_MC!B185="","*",FN_MC!B185)</f>
        <v>*</v>
      </c>
      <c r="G182" s="110" t="str">
        <f>IF(FN_MC!D185="","*",FN_MC!D185)</f>
        <v>*</v>
      </c>
      <c r="H182" s="110" t="str">
        <f>IF(FN_MC!F185="","*",FN_MC!F185)</f>
        <v>*</v>
      </c>
      <c r="I182" s="110" t="str">
        <f>IF(FN_MC!H185="","*",FN_MC!H185)</f>
        <v>*</v>
      </c>
      <c r="J182" s="110" t="str">
        <f>IF(FN_MC!I185="","*",FN_MC!I185)</f>
        <v>*</v>
      </c>
      <c r="K182" s="110" t="str">
        <f>IF(FN_MC!M185="","*",FN_MC!M185)</f>
        <v>-</v>
      </c>
      <c r="L182" s="110" t="str">
        <f>IF(FN_MC!N185="","*",FN_MC!N185)</f>
        <v>-</v>
      </c>
      <c r="M182" s="111" t="str">
        <f>IF(FN_MC!J185="","*",FN_MC!J185)</f>
        <v>*</v>
      </c>
      <c r="N182" s="290" t="str">
        <f>IF(FN_MC!K185="","*",FN_MC!K185)</f>
        <v>*</v>
      </c>
      <c r="O182" s="290" t="str">
        <f>IF(FN_MC!L185="","*",FN_MC!L185)</f>
        <v>-</v>
      </c>
      <c r="P182" s="111"/>
      <c r="Q182" s="128" t="str">
        <f>IF(FN_MC!O185="","*",FN_MC!O185)</f>
        <v>*</v>
      </c>
      <c r="R182" s="128" t="str">
        <f>IF(FN_MC!P185="","*",FN_MC!P185)</f>
        <v>*</v>
      </c>
      <c r="S182" s="110" t="str">
        <f>IF(FN_MC!Q185="","*",CONCATENATE(FN_MC!Q185," ",FN_MC!R185))</f>
        <v>*</v>
      </c>
      <c r="T182" s="110" t="str">
        <f>IF(FN_MC!V185="","*",FN_MC!V185)</f>
        <v>*</v>
      </c>
      <c r="U182" s="110" t="str">
        <f>IF(FN_MC!W185="","*",FN_MC!W185)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>
      <c r="A183" s="109" t="str">
        <f>IF(FN_MC!Y186="","*",FN_MC!Y186)</f>
        <v>OPORTUNIDADE</v>
      </c>
      <c r="B183" s="109" t="str">
        <f>IF(FN_MC!X186="","*",FN_MC!X186)</f>
        <v>Oportunidade</v>
      </c>
      <c r="C183" s="109" t="str">
        <f>IF(FN_MC!Z186="","*",FN_MC!Z186)</f>
        <v>P1</v>
      </c>
      <c r="D183" s="110" t="str">
        <f>IF(FN_MC!S186="","*",FN_MC!S186)</f>
        <v>FERRONORTE</v>
      </c>
      <c r="E183" s="110" t="str">
        <f>IF(FN_MC!T186="","*",FN_MC!T186)</f>
        <v>TGR-TRO</v>
      </c>
      <c r="F183" s="110">
        <f>IF(FN_MC!B186="","*",FN_MC!B186)</f>
        <v>45975</v>
      </c>
      <c r="G183" s="110" t="str">
        <f>IF(FN_MC!D186="","*",FN_MC!D186)</f>
        <v xml:space="preserve">TURMA FIXA VIA </v>
      </c>
      <c r="H183" s="110" t="str">
        <f>IF(FN_MC!F186="","*",FN_MC!F186)</f>
        <v>PDM - AMV - MEIA CHAVE</v>
      </c>
      <c r="I183" s="110" t="str">
        <f>IF(FN_MC!H186="","*",FN_MC!H186)</f>
        <v>TRM1</v>
      </c>
      <c r="J183" s="110" t="str">
        <f>IF(FN_MC!I186="","*",FN_MC!I186)</f>
        <v>-</v>
      </c>
      <c r="K183" s="110" t="str">
        <f>IF(FN_MC!M186="","*",FN_MC!M186)</f>
        <v>TRM</v>
      </c>
      <c r="L183" s="110" t="str">
        <f>IF(FN_MC!N186="","*",FN_MC!N186)</f>
        <v>TRM1</v>
      </c>
      <c r="M183" s="111">
        <f>IF(FN_MC!J186="","*",FN_MC!J186)</f>
        <v>98</v>
      </c>
      <c r="N183" s="290">
        <f>IF(FN_MC!K186="","*",FN_MC!K186)</f>
        <v>550</v>
      </c>
      <c r="O183" s="290" t="str">
        <f>IF(FN_MC!L186="","*",FN_MC!L186)</f>
        <v>-</v>
      </c>
      <c r="P183" s="111"/>
      <c r="Q183" s="128">
        <f>IF(FN_MC!O186="","*",FN_MC!O186)</f>
        <v>0.375</v>
      </c>
      <c r="R183" s="128">
        <f>IF(FN_MC!P186="","*",FN_MC!P186)</f>
        <v>8.3333333333333329E-2</v>
      </c>
      <c r="S183" s="110" t="str">
        <f>IF(FN_MC!Q186="","*",CONCATENATE(FN_MC!Q186," ",FN_MC!R186))</f>
        <v>1 Nº DE PEÇAS</v>
      </c>
      <c r="T183" s="110" t="str">
        <f>IF(FN_MC!V186="","*",FN_MC!V186)</f>
        <v xml:space="preserve">carlos </v>
      </c>
      <c r="U183" s="110" t="str">
        <f>IF(FN_MC!W186="","*",FN_MC!W186)</f>
        <v>Troca de meia chave TRMS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>
      <c r="A184" s="109" t="str">
        <f>IF(FN_MC!Y187="","*",FN_MC!Y187)</f>
        <v>SIM</v>
      </c>
      <c r="B184" s="109" t="str">
        <f>IF(FN_MC!X187="","*",FN_MC!X187)</f>
        <v>Contrato</v>
      </c>
      <c r="C184" s="109" t="str">
        <f>IF(FN_MC!Z187="","*",FN_MC!Z187)</f>
        <v>P1</v>
      </c>
      <c r="D184" s="110" t="str">
        <f>IF(FN_MC!S187="","*",FN_MC!S187)</f>
        <v>FERRONORTE</v>
      </c>
      <c r="E184" s="110" t="str">
        <f>IF(FN_MC!T187="","*",FN_MC!T187)</f>
        <v>TGR-TRO</v>
      </c>
      <c r="F184" s="110">
        <f>IF(FN_MC!B187="","*",FN_MC!B187)</f>
        <v>45975</v>
      </c>
      <c r="G184" s="110" t="str">
        <f>IF(FN_MC!D187="","*",FN_MC!D187)</f>
        <v xml:space="preserve">TURMA FIXA VIA </v>
      </c>
      <c r="H184" s="110" t="str">
        <f>IF(FN_MC!F187="","*",FN_MC!F187)</f>
        <v>PDM - SUBSTITUIÇÃO - TRILHO</v>
      </c>
      <c r="I184" s="110" t="str">
        <f>IF(FN_MC!H187="","*",FN_MC!H187)</f>
        <v>539TRM</v>
      </c>
      <c r="J184" s="110" t="str">
        <f>IF(FN_MC!I187="","*",FN_MC!I187)</f>
        <v>-</v>
      </c>
      <c r="K184" s="110" t="str">
        <f>IF(FN_MC!M187="","*",FN_MC!M187)</f>
        <v>TBE-TRM</v>
      </c>
      <c r="L184" s="110" t="str">
        <f>IF(FN_MC!N187="","*",FN_MC!N187)</f>
        <v>539TRM</v>
      </c>
      <c r="M184" s="111">
        <f>IF(FN_MC!J187="","*",FN_MC!J187)</f>
        <v>98</v>
      </c>
      <c r="N184" s="290">
        <f>IF(FN_MC!K187="","*",FN_MC!K187)</f>
        <v>547</v>
      </c>
      <c r="O184" s="290" t="str">
        <f>IF(FN_MC!L187="","*",FN_MC!L187)</f>
        <v>-</v>
      </c>
      <c r="P184" s="111"/>
      <c r="Q184" s="128">
        <f>IF(FN_MC!O187="","*",FN_MC!O187)</f>
        <v>0.375</v>
      </c>
      <c r="R184" s="128">
        <f>IF(FN_MC!P187="","*",FN_MC!P187)</f>
        <v>0.125</v>
      </c>
      <c r="S184" s="110" t="str">
        <f>IF(FN_MC!Q187="","*",CONCATENATE(FN_MC!Q187," ",FN_MC!R187))</f>
        <v>300 M</v>
      </c>
      <c r="T184" s="110" t="str">
        <f>IF(FN_MC!V187="","*",FN_MC!V187)</f>
        <v xml:space="preserve">carlos </v>
      </c>
      <c r="U184" s="110" t="str">
        <f>IF(FN_MC!W187="","*",FN_MC!W187)</f>
        <v xml:space="preserve">Troca de trilho 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>
      <c r="A185" s="109" t="str">
        <f>IF(FN_MC!Y188="","*",FN_MC!Y188)</f>
        <v>SIM</v>
      </c>
      <c r="B185" s="109" t="str">
        <f>IF(FN_MC!X188="","*",FN_MC!X188)</f>
        <v>Contrato</v>
      </c>
      <c r="C185" s="109" t="str">
        <f>IF(FN_MC!Z188="","*",FN_MC!Z188)</f>
        <v>P0</v>
      </c>
      <c r="D185" s="110" t="str">
        <f>IF(FN_MC!S188="","*",FN_MC!S188)</f>
        <v>FERRONORTE</v>
      </c>
      <c r="E185" s="110" t="str">
        <f>IF(FN_MC!T188="","*",FN_MC!T188)</f>
        <v>TCS-TGR</v>
      </c>
      <c r="F185" s="110">
        <f>IF(FN_MC!B188="","*",FN_MC!B188)</f>
        <v>45975</v>
      </c>
      <c r="G185" s="110" t="str">
        <f>IF(FN_MC!D188="","*",FN_MC!D188)</f>
        <v>E40</v>
      </c>
      <c r="H185" s="110" t="str">
        <f>IF(FN_MC!F188="","*",FN_MC!F188)</f>
        <v>TRILHEIRO - DESCARGA</v>
      </c>
      <c r="I185" s="110" t="str">
        <f>IF(FN_MC!H188="","*",FN_MC!H188)</f>
        <v>TAG2</v>
      </c>
      <c r="J185" s="110" t="str">
        <f>IF(FN_MC!I188="","*",FN_MC!I188)</f>
        <v>TAG2</v>
      </c>
      <c r="K185" s="110" t="str">
        <f>IF(FN_MC!M188="","*",FN_MC!M188)</f>
        <v>TPC-TVL</v>
      </c>
      <c r="L185" s="110" t="str">
        <f>IF(FN_MC!N188="","*",FN_MC!N188)</f>
        <v>440TVL</v>
      </c>
      <c r="M185" s="111">
        <f>IF(FN_MC!J188="","*",FN_MC!J188)</f>
        <v>74</v>
      </c>
      <c r="N185" s="290">
        <f>IF(FN_MC!K188="","*",FN_MC!K188)</f>
        <v>446.226</v>
      </c>
      <c r="O185" s="290">
        <f>IF(FN_MC!L188="","*",FN_MC!L188)</f>
        <v>444.98</v>
      </c>
      <c r="P185" s="111"/>
      <c r="Q185" s="128">
        <f>IF(FN_MC!O188="","*",FN_MC!O188)</f>
        <v>0.41666666666666669</v>
      </c>
      <c r="R185" s="128">
        <f>IF(FN_MC!P188="","*",FN_MC!P188)</f>
        <v>8.3333333333333329E-2</v>
      </c>
      <c r="S185" s="110" t="str">
        <f>IF(FN_MC!Q188="","*",CONCATENATE(FN_MC!Q188," ",FN_MC!R188))</f>
        <v>1248 M</v>
      </c>
      <c r="T185" s="110" t="str">
        <f>IF(FN_MC!V188="","*",FN_MC!V188)</f>
        <v>Elton</v>
      </c>
      <c r="U185" s="110" t="str">
        <f>IF(FN_MC!W188="","*",FN_MC!W188)</f>
        <v>Descarga de trilho no equipamento 74/444980-446226cv</v>
      </c>
      <c r="V185" s="112">
        <f ca="1">_xlfn.XLOOKUP(G185&amp;$V$2,BS_CONTROLE[CHAVE],BS_CONTROLE[Quantidade_11],"-")</f>
        <v>2184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IF(FN_MC!Y189="","*",FN_MC!Y189)</f>
        <v>*</v>
      </c>
      <c r="B186" s="109" t="str">
        <f>IF(FN_MC!X189="","*",FN_MC!X189)</f>
        <v>Oportunidade</v>
      </c>
      <c r="C186" s="109" t="str">
        <f>IF(FN_MC!Z189="","*",FN_MC!Z189)</f>
        <v>P3</v>
      </c>
      <c r="D186" s="110" t="str">
        <f>IF(FN_MC!S189="","*",FN_MC!S189)</f>
        <v>FERRONORTE</v>
      </c>
      <c r="E186" s="110" t="str">
        <f>IF(FN_MC!T189="","*",FN_MC!T189)</f>
        <v>TCS-TGR</v>
      </c>
      <c r="F186" s="110" t="str">
        <f>IF(FN_MC!B189="","*",FN_MC!B189)</f>
        <v>*</v>
      </c>
      <c r="G186" s="110" t="str">
        <f>IF(FN_MC!D189="","*",FN_MC!D189)</f>
        <v>W70</v>
      </c>
      <c r="H186" s="110" t="str">
        <f>IF(FN_MC!F189="","*",FN_MC!F189)</f>
        <v>DESLOCAMENTO</v>
      </c>
      <c r="I186" s="110" t="str">
        <f>IF(FN_MC!H189="","*",FN_MC!H189)</f>
        <v>TOM</v>
      </c>
      <c r="J186" s="110" t="str">
        <f>IF(FN_MC!I189="","*",FN_MC!I189)</f>
        <v>TIQ</v>
      </c>
      <c r="K186" s="110" t="str">
        <f>IF(FN_MC!M189="","*",FN_MC!M189)</f>
        <v>TOM-TIQ</v>
      </c>
      <c r="L186" s="110" t="str">
        <f>IF(FN_MC!N189="","*",FN_MC!N189)</f>
        <v>TOMTIQ</v>
      </c>
      <c r="M186" s="111">
        <f>IF(FN_MC!J189="","*",FN_MC!J189)</f>
        <v>74</v>
      </c>
      <c r="N186" s="290">
        <f>IF(FN_MC!K189="","*",FN_MC!K189)</f>
        <v>406</v>
      </c>
      <c r="O186" s="290" t="str">
        <f>IF(FN_MC!L189="","*",FN_MC!L189)</f>
        <v>-</v>
      </c>
      <c r="P186" s="111"/>
      <c r="Q186" s="128">
        <f>IF(FN_MC!O189="","*",FN_MC!O189)</f>
        <v>0.375</v>
      </c>
      <c r="R186" s="128">
        <f>IF(FN_MC!P189="","*",FN_MC!P189)</f>
        <v>4.1666666666666664E-2</v>
      </c>
      <c r="S186" s="110" t="str">
        <f>IF(FN_MC!Q189="","*",CONCATENATE(FN_MC!Q189," ",FN_MC!R189))</f>
        <v>1 BINÁRIO</v>
      </c>
      <c r="T186" s="110" t="str">
        <f>IF(FN_MC!V189="","*",FN_MC!V189)</f>
        <v>Carlos</v>
      </c>
      <c r="U186" s="110" t="str">
        <f>IF(FN_MC!W189="","*",FN_MC!W189)</f>
        <v>Deslocamento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>
      <c r="A187" s="109" t="str">
        <f>IF(FN_MC!Y190="","*",FN_MC!Y190)</f>
        <v>SIM</v>
      </c>
      <c r="B187" s="109" t="str">
        <f>IF(FN_MC!X190="","*",FN_MC!X190)</f>
        <v>Contrato</v>
      </c>
      <c r="C187" s="109" t="str">
        <f>IF(FN_MC!Z190="","*",FN_MC!Z190)</f>
        <v>P0</v>
      </c>
      <c r="D187" s="110" t="str">
        <f>IF(FN_MC!S190="","*",FN_MC!S190)</f>
        <v>FERRONORTE</v>
      </c>
      <c r="E187" s="110" t="str">
        <f>IF(FN_MC!T190="","*",FN_MC!T190)</f>
        <v>TMI-TCS</v>
      </c>
      <c r="F187" s="110">
        <f>IF(FN_MC!B190="","*",FN_MC!B190)</f>
        <v>45975</v>
      </c>
      <c r="G187" s="110" t="str">
        <f>IF(FN_MC!D190="","*",FN_MC!D190)</f>
        <v>MOD FN</v>
      </c>
      <c r="H187" s="110" t="str">
        <f>IF(FN_MC!F190="","*",FN_MC!F190)</f>
        <v>BLOCO</v>
      </c>
      <c r="I187" s="110" t="str">
        <f>IF(FN_MC!H190="","*",FN_MC!H190)</f>
        <v>-</v>
      </c>
      <c r="J187" s="110" t="str">
        <f>IF(FN_MC!I190="","*",FN_MC!I190)</f>
        <v>-</v>
      </c>
      <c r="K187" s="110" t="str">
        <f>IF(FN_MC!M190="","*",FN_MC!M190)</f>
        <v>TCS-TVI</v>
      </c>
      <c r="L187" s="110" t="str">
        <f>IF(FN_MC!N190="","*",FN_MC!N190)</f>
        <v>TCSTVI</v>
      </c>
      <c r="M187" s="111">
        <f>IF(FN_MC!J190="","*",FN_MC!J190)</f>
        <v>74</v>
      </c>
      <c r="N187" s="290">
        <f>IF(FN_MC!K190="","*",FN_MC!K190)</f>
        <v>239</v>
      </c>
      <c r="O187" s="290">
        <f>IF(FN_MC!L190="","*",FN_MC!L190)</f>
        <v>233</v>
      </c>
      <c r="P187" s="111"/>
      <c r="Q187" s="128">
        <f>IF(FN_MC!O190="","*",FN_MC!O190)</f>
        <v>0.33333333333333331</v>
      </c>
      <c r="R187" s="128">
        <f>IF(FN_MC!P190="","*",FN_MC!P190)</f>
        <v>0.125</v>
      </c>
      <c r="S187" s="110" t="str">
        <f>IF(FN_MC!Q190="","*",CONCATENATE(FN_MC!Q190," ",FN_MC!R190))</f>
        <v>1 BINÁRIO</v>
      </c>
      <c r="T187" s="110" t="str">
        <f>IF(FN_MC!V190="","*",FN_MC!V190)</f>
        <v xml:space="preserve">Guilherme </v>
      </c>
      <c r="U187" s="110" t="str">
        <f>IF(FN_MC!W190="","*",FN_MC!W190)</f>
        <v>Bloco MOD</v>
      </c>
      <c r="V187" s="112">
        <f ca="1">_xlfn.XLOOKUP(G187&amp;$V$2,BS_CONTROLE[CHAVE],BS_CONTROLE[Quantidade_11],"-")</f>
        <v>0</v>
      </c>
      <c r="W187" s="112" t="str">
        <f ca="1">_xlfn.XLOOKUP(G187&amp;$W$2,BS_CONTROLE[CHAVE],BS_CONTROLE[Quantidade_11],"-")</f>
        <v>-</v>
      </c>
      <c r="X187" s="112">
        <f ca="1">_xlfn.XLOOKUP(G187&amp;$X$2,BS_CONTROLE[CHAVE],BS_CONTROLE[Quantidade_11],"-")</f>
        <v>0</v>
      </c>
    </row>
    <row r="188" spans="1:24" s="113" customFormat="1">
      <c r="A188" s="109" t="str">
        <f>IF(FN_MC!Y191="","*",FN_MC!Y191)</f>
        <v>SIM</v>
      </c>
      <c r="B188" s="109" t="str">
        <f>IF(FN_MC!X191="","*",FN_MC!X191)</f>
        <v>Contrato</v>
      </c>
      <c r="C188" s="109" t="str">
        <f>IF(FN_MC!Z191="","*",FN_MC!Z191)</f>
        <v>P0</v>
      </c>
      <c r="D188" s="110" t="str">
        <f>IF(FN_MC!S191="","*",FN_MC!S191)</f>
        <v>FERRONORTE</v>
      </c>
      <c r="E188" s="110" t="str">
        <f>IF(FN_MC!T191="","*",FN_MC!T191)</f>
        <v>TMI-TCS</v>
      </c>
      <c r="F188" s="110">
        <f>IF(FN_MC!B191="","*",FN_MC!B191)</f>
        <v>45975</v>
      </c>
      <c r="G188" s="110" t="str">
        <f>IF(FN_MC!D191="","*",FN_MC!D191)</f>
        <v>W50</v>
      </c>
      <c r="H188" s="110" t="str">
        <f>IF(FN_MC!F191="","*",FN_MC!F191)</f>
        <v>MODERNIZAÇÃO - DORMENTE - DESCARGA</v>
      </c>
      <c r="I188" s="110" t="str">
        <f>IF(FN_MC!H191="","*",FN_MC!H191)</f>
        <v xml:space="preserve">TCS2 </v>
      </c>
      <c r="J188" s="110" t="str">
        <f>IF(FN_MC!I191="","*",FN_MC!I191)</f>
        <v>TCS</v>
      </c>
      <c r="K188" s="110" t="str">
        <f>IF(FN_MC!M191="","*",FN_MC!M191)</f>
        <v>TCS-TVI</v>
      </c>
      <c r="L188" s="110" t="str">
        <f>IF(FN_MC!N191="","*",FN_MC!N191)</f>
        <v>239251/TVI239</v>
      </c>
      <c r="M188" s="111">
        <f>IF(FN_MC!J191="","*",FN_MC!J191)</f>
        <v>74</v>
      </c>
      <c r="N188" s="290">
        <f>IF(FN_MC!K191="","*",FN_MC!K191)</f>
        <v>239</v>
      </c>
      <c r="O188" s="290">
        <f>IF(FN_MC!L191="","*",FN_MC!L191)</f>
        <v>233</v>
      </c>
      <c r="P188" s="111"/>
      <c r="Q188" s="128">
        <f>IF(FN_MC!O191="","*",FN_MC!O191)</f>
        <v>0.33333333333333331</v>
      </c>
      <c r="R188" s="128">
        <f>IF(FN_MC!P191="","*",FN_MC!P191)</f>
        <v>0.125</v>
      </c>
      <c r="S188" s="110" t="str">
        <f>IF(FN_MC!Q191="","*",CONCATENATE(FN_MC!Q191," ",FN_MC!R191))</f>
        <v>1400 Nº DE DORMENTES</v>
      </c>
      <c r="T188" s="110" t="str">
        <f>IF(FN_MC!V191="","*",FN_MC!V191)</f>
        <v xml:space="preserve">Guilherme </v>
      </c>
      <c r="U188" s="110" t="str">
        <f>IF(FN_MC!W191="","*",FN_MC!W191)</f>
        <v>Descarga de dormentes MOD</v>
      </c>
      <c r="V188" s="112">
        <f ca="1">_xlfn.XLOOKUP(G188&amp;$V$2,BS_CONTROLE[CHAVE],BS_CONTROLE[Quantidade_11],"-")</f>
        <v>0</v>
      </c>
      <c r="W188" s="112">
        <f ca="1">_xlfn.XLOOKUP(G188&amp;$W$2,BS_CONTROLE[CHAVE],BS_CONTROLE[Quantidade_11],"-")</f>
        <v>0</v>
      </c>
      <c r="X188" s="112">
        <f ca="1">_xlfn.XLOOKUP(G188&amp;$X$2,BS_CONTROLE[CHAVE],BS_CONTROLE[Quantidade_11],"-")</f>
        <v>0</v>
      </c>
    </row>
    <row r="189" spans="1:24" s="113" customFormat="1">
      <c r="A189" s="109" t="str">
        <f>IF(FN_MC!Y192="","*",FN_MC!Y192)</f>
        <v>OPORTUNIDADE</v>
      </c>
      <c r="B189" s="109" t="str">
        <f>IF(FN_MC!X192="","*",FN_MC!X192)</f>
        <v>Oportunidade</v>
      </c>
      <c r="C189" s="109" t="str">
        <f>IF(FN_MC!Z192="","*",FN_MC!Z192)</f>
        <v>P1</v>
      </c>
      <c r="D189" s="110" t="str">
        <f>IF(FN_MC!S192="","*",FN_MC!S192)</f>
        <v>FERRONORTE</v>
      </c>
      <c r="E189" s="110" t="str">
        <f>IF(FN_MC!T192="","*",FN_MC!T192)</f>
        <v>TMI-TCS</v>
      </c>
      <c r="F189" s="110">
        <f>IF(FN_MC!B192="","*",FN_MC!B192)</f>
        <v>45975</v>
      </c>
      <c r="G189" s="110" t="str">
        <f>IF(FN_MC!D192="","*",FN_MC!D192)</f>
        <v>ELSON (TF-526)</v>
      </c>
      <c r="H189" s="110" t="str">
        <f>IF(FN_MC!F192="","*",FN_MC!F192)</f>
        <v>PDM - SOLDA</v>
      </c>
      <c r="I189" s="110">
        <f>IF(FN_MC!H192="","*",FN_MC!H192)</f>
        <v>239251</v>
      </c>
      <c r="J189" s="110" t="str">
        <f>IF(FN_MC!I192="","*",FN_MC!I192)</f>
        <v>-</v>
      </c>
      <c r="K189" s="110" t="str">
        <f>IF(FN_MC!M192="","*",FN_MC!M192)</f>
        <v>TVI-TJA</v>
      </c>
      <c r="L189" s="110">
        <f>IF(FN_MC!N192="","*",FN_MC!N192)</f>
        <v>239251</v>
      </c>
      <c r="M189" s="111">
        <f>IF(FN_MC!J192="","*",FN_MC!J192)</f>
        <v>74</v>
      </c>
      <c r="N189" s="290">
        <f>IF(FN_MC!K192="","*",FN_MC!K192)</f>
        <v>240.3</v>
      </c>
      <c r="O189" s="290" t="str">
        <f>IF(FN_MC!L192="","*",FN_MC!L192)</f>
        <v>-</v>
      </c>
      <c r="P189" s="111"/>
      <c r="Q189" s="128">
        <f>IF(FN_MC!O192="","*",FN_MC!O192)</f>
        <v>0.375</v>
      </c>
      <c r="R189" s="128">
        <f>IF(FN_MC!P192="","*",FN_MC!P192)</f>
        <v>6.25E-2</v>
      </c>
      <c r="S189" s="110" t="str">
        <f>IF(FN_MC!Q192="","*",CONCATENATE(FN_MC!Q192," ",FN_MC!R192))</f>
        <v>1 Nº DE SOLDA</v>
      </c>
      <c r="T189" s="110" t="str">
        <f>IF(FN_MC!V192="","*",FN_MC!V192)</f>
        <v>Elson</v>
      </c>
      <c r="U189" s="110" t="str">
        <f>IF(FN_MC!W192="","*",FN_MC!W192)</f>
        <v>Execução de solda - Condicionado a temperatura</v>
      </c>
      <c r="V189" s="112">
        <f ca="1">_xlfn.XLOOKUP(G189&amp;$V$2,BS_CONTROLE[CHAVE],BS_CONTROLE[Quantidade_11],"-")</f>
        <v>2</v>
      </c>
      <c r="W189" s="112">
        <f ca="1">_xlfn.XLOOKUP(G189&amp;$W$2,BS_CONTROLE[CHAVE],BS_CONTROLE[Quantidade_11],"-")</f>
        <v>0</v>
      </c>
      <c r="X189" s="112" t="str">
        <f ca="1">_xlfn.XLOOKUP(G189&amp;$X$2,BS_CONTROLE[CHAVE],BS_CONTROLE[Quantidade_11],"-")</f>
        <v>-</v>
      </c>
    </row>
    <row r="190" spans="1:24" s="113" customFormat="1">
      <c r="A190" s="109" t="str">
        <f>IF(FN_MC!Y193="","*",FN_MC!Y193)</f>
        <v>OPORTUNIDADE</v>
      </c>
      <c r="B190" s="109" t="str">
        <f>IF(FN_MC!X193="","*",FN_MC!X193)</f>
        <v>Oportunidade</v>
      </c>
      <c r="C190" s="109" t="str">
        <f>IF(FN_MC!Z193="","*",FN_MC!Z193)</f>
        <v>P1</v>
      </c>
      <c r="D190" s="110" t="str">
        <f>IF(FN_MC!S193="","*",FN_MC!S193)</f>
        <v>FERRONORTE</v>
      </c>
      <c r="E190" s="110" t="str">
        <f>IF(FN_MC!T193="","*",FN_MC!T193)</f>
        <v>TMI-TCS</v>
      </c>
      <c r="F190" s="110">
        <f>IF(FN_MC!B193="","*",FN_MC!B193)</f>
        <v>45975</v>
      </c>
      <c r="G190" s="110" t="str">
        <f>IF(FN_MC!D193="","*",FN_MC!D193)</f>
        <v>V86</v>
      </c>
      <c r="H190" s="110" t="str">
        <f>IF(FN_MC!F193="","*",FN_MC!F193)</f>
        <v>MECANIZAÇÃO - SOCADORA</v>
      </c>
      <c r="I190" s="110" t="str">
        <f>IF(FN_MC!H193="","*",FN_MC!H193)</f>
        <v>TID2</v>
      </c>
      <c r="J190" s="110" t="str">
        <f>IF(FN_MC!I193="","*",FN_MC!I193)</f>
        <v>TID2</v>
      </c>
      <c r="K190" s="110" t="str">
        <f>IF(FN_MC!M193="","*",FN_MC!M193)</f>
        <v>TID-TVI</v>
      </c>
      <c r="L190" s="110" t="str">
        <f>IF(FN_MC!N193="","*",FN_MC!N193)</f>
        <v>TID201</v>
      </c>
      <c r="M190" s="111">
        <f>IF(FN_MC!J193="","*",FN_MC!J193)</f>
        <v>74</v>
      </c>
      <c r="N190" s="290">
        <f>IF(FN_MC!K193="","*",FN_MC!K193)</f>
        <v>200</v>
      </c>
      <c r="O190" s="290">
        <f>IF(FN_MC!L193="","*",FN_MC!L193)</f>
        <v>190</v>
      </c>
      <c r="P190" s="111"/>
      <c r="Q190" s="128">
        <f>IF(FN_MC!O193="","*",FN_MC!O193)</f>
        <v>0.375</v>
      </c>
      <c r="R190" s="128">
        <f>IF(FN_MC!P193="","*",FN_MC!P193)</f>
        <v>8.3333333333333329E-2</v>
      </c>
      <c r="S190" s="110" t="str">
        <f>IF(FN_MC!Q193="","*",CONCATENATE(FN_MC!Q193," ",FN_MC!R193))</f>
        <v>402 M</v>
      </c>
      <c r="T190" s="110" t="str">
        <f>IF(FN_MC!V193="","*",FN_MC!V193)</f>
        <v>Herbert</v>
      </c>
      <c r="U190" s="110" t="str">
        <f>IF(FN_MC!W193="","*",FN_MC!W193)</f>
        <v>Socaria mecanizada</v>
      </c>
      <c r="V190" s="112" t="str">
        <f ca="1">_xlfn.XLOOKUP(G190&amp;$V$2,BS_CONTROLE[CHAVE],BS_CONTROLE[Quantidade_11],"-")</f>
        <v>-</v>
      </c>
      <c r="W190" s="112">
        <f ca="1">_xlfn.XLOOKUP(G190&amp;$W$2,BS_CONTROLE[CHAVE],BS_CONTROLE[Quantidade_11],"-")</f>
        <v>0</v>
      </c>
      <c r="X190" s="112">
        <f ca="1">_xlfn.XLOOKUP(G190&amp;$X$2,BS_CONTROLE[CHAVE],BS_CONTROLE[Quantidade_11],"-")</f>
        <v>1</v>
      </c>
    </row>
    <row r="191" spans="1:24" s="113" customFormat="1">
      <c r="A191" s="109" t="str">
        <f>IF(FN_MC!Y194="","*",FN_MC!Y194)</f>
        <v>OPORTUNIDADE</v>
      </c>
      <c r="B191" s="109" t="str">
        <f>IF(FN_MC!X194="","*",FN_MC!X194)</f>
        <v>Oportunidade</v>
      </c>
      <c r="C191" s="109" t="str">
        <f>IF(FN_MC!Z194="","*",FN_MC!Z194)</f>
        <v>P0</v>
      </c>
      <c r="D191" s="110" t="str">
        <f>IF(FN_MC!S194="","*",FN_MC!S194)</f>
        <v>FERRONORTE</v>
      </c>
      <c r="E191" s="110" t="str">
        <f>IF(FN_MC!T194="","*",FN_MC!T194)</f>
        <v>TMI-TCS</v>
      </c>
      <c r="F191" s="110">
        <f>IF(FN_MC!B194="","*",FN_MC!B194)</f>
        <v>45975</v>
      </c>
      <c r="G191" s="110" t="str">
        <f>IF(FN_MC!D194="","*",FN_MC!D194)</f>
        <v>FRANCISCO (TF-670)</v>
      </c>
      <c r="H191" s="110" t="str">
        <f>IF(FN_MC!F194="","*",FN_MC!F194)</f>
        <v>PDM - SOLDA</v>
      </c>
      <c r="I191" s="110" t="str">
        <f>IF(FN_MC!H194="","*",FN_MC!H194)</f>
        <v>TSJ135</v>
      </c>
      <c r="J191" s="110" t="str">
        <f>IF(FN_MC!I194="","*",FN_MC!I194)</f>
        <v>-</v>
      </c>
      <c r="K191" s="110" t="str">
        <f>IF(FN_MC!M194="","*",FN_MC!M194)</f>
        <v>TSJ-TMO</v>
      </c>
      <c r="L191" s="110" t="str">
        <f>IF(FN_MC!N194="","*",FN_MC!N194)</f>
        <v>TSJ135</v>
      </c>
      <c r="M191" s="111">
        <f>IF(FN_MC!J194="","*",FN_MC!J194)</f>
        <v>74</v>
      </c>
      <c r="N191" s="290">
        <f>IF(FN_MC!K194="","*",FN_MC!K194)</f>
        <v>134.30000000000001</v>
      </c>
      <c r="O191" s="290" t="str">
        <f>IF(FN_MC!L194="","*",FN_MC!L194)</f>
        <v>-</v>
      </c>
      <c r="P191" s="111"/>
      <c r="Q191" s="128">
        <f>IF(FN_MC!O194="","*",FN_MC!O194)</f>
        <v>0.375</v>
      </c>
      <c r="R191" s="128">
        <f>IF(FN_MC!P194="","*",FN_MC!P194)</f>
        <v>6.25E-2</v>
      </c>
      <c r="S191" s="110" t="str">
        <f>IF(FN_MC!Q194="","*",CONCATENATE(FN_MC!Q194," ",FN_MC!R194))</f>
        <v>1 Nº DE SOLDA</v>
      </c>
      <c r="T191" s="110" t="str">
        <f>IF(FN_MC!V194="","*",FN_MC!V194)</f>
        <v>Heleno</v>
      </c>
      <c r="U191" s="110" t="str">
        <f>IF(FN_MC!W194="","*",FN_MC!W194)</f>
        <v>Execução de solda - Condicionado a temperatura</v>
      </c>
      <c r="V191" s="112">
        <f ca="1">_xlfn.XLOOKUP(G191&amp;$V$2,BS_CONTROLE[CHAVE],BS_CONTROLE[Quantidade_11],"-")</f>
        <v>1</v>
      </c>
      <c r="W191" s="112">
        <f ca="1">_xlfn.XLOOKUP(G191&amp;$W$2,BS_CONTROLE[CHAVE],BS_CONTROLE[Quantidade_11],"-")</f>
        <v>1</v>
      </c>
      <c r="X191" s="112">
        <f ca="1">_xlfn.XLOOKUP(G191&amp;$X$2,BS_CONTROLE[CHAVE],BS_CONTROLE[Quantidade_11],"-")</f>
        <v>2</v>
      </c>
    </row>
    <row r="192" spans="1:24" s="113" customFormat="1">
      <c r="A192" s="109" t="str">
        <f>IF(FN_MC!Y195="","*",FN_MC!Y195)</f>
        <v>OPORTUNIDADE</v>
      </c>
      <c r="B192" s="109" t="str">
        <f>IF(FN_MC!X195="","*",FN_MC!X195)</f>
        <v>Oportunidade</v>
      </c>
      <c r="C192" s="109" t="str">
        <f>IF(FN_MC!Z195="","*",FN_MC!Z195)</f>
        <v>P2</v>
      </c>
      <c r="D192" s="110" t="str">
        <f>IF(FN_MC!S195="","*",FN_MC!S195)</f>
        <v>FERRONORTE</v>
      </c>
      <c r="E192" s="110" t="str">
        <f>IF(FN_MC!T195="","*",FN_MC!T195)</f>
        <v>TMI-TCS</v>
      </c>
      <c r="F192" s="110">
        <f>IF(FN_MC!B195="","*",FN_MC!B195)</f>
        <v>45975</v>
      </c>
      <c r="G192" s="110" t="str">
        <f>IF(FN_MC!D195="","*",FN_MC!D195)</f>
        <v>ANISIO (TF-514)</v>
      </c>
      <c r="H192" s="110" t="str">
        <f>IF(FN_MC!F195="","*",FN_MC!F195)</f>
        <v>PDM - AMV - MEIA CHAVE</v>
      </c>
      <c r="I192" s="110" t="str">
        <f>IF(FN_MC!H195="","*",FN_MC!H195)</f>
        <v>TSP1</v>
      </c>
      <c r="J192" s="110" t="str">
        <f>IF(FN_MC!I195="","*",FN_MC!I195)</f>
        <v>-</v>
      </c>
      <c r="K192" s="110" t="str">
        <f>IF(FN_MC!M195="","*",FN_MC!M195)</f>
        <v>TSP</v>
      </c>
      <c r="L192" s="110" t="str">
        <f>IF(FN_MC!N195="","*",FN_MC!N195)</f>
        <v>TSP1</v>
      </c>
      <c r="M192" s="111">
        <f>IF(FN_MC!J195="","*",FN_MC!J195)</f>
        <v>74</v>
      </c>
      <c r="N192" s="290">
        <f>IF(FN_MC!K195="","*",FN_MC!K195)</f>
        <v>87.192999999999998</v>
      </c>
      <c r="O192" s="290" t="str">
        <f>IF(FN_MC!L195="","*",FN_MC!L195)</f>
        <v>-</v>
      </c>
      <c r="P192" s="111"/>
      <c r="Q192" s="128">
        <f>IF(FN_MC!O195="","*",FN_MC!O195)</f>
        <v>0.375</v>
      </c>
      <c r="R192" s="128">
        <f>IF(FN_MC!P195="","*",FN_MC!P195)</f>
        <v>6.25E-2</v>
      </c>
      <c r="S192" s="110" t="str">
        <f>IF(FN_MC!Q195="","*",CONCATENATE(FN_MC!Q195," ",FN_MC!R195))</f>
        <v>1 Nº DE PEÇAS</v>
      </c>
      <c r="T192" s="110" t="str">
        <f>IF(FN_MC!V195="","*",FN_MC!V195)</f>
        <v xml:space="preserve">Anisio </v>
      </c>
      <c r="U192" s="110" t="str">
        <f>IF(FN_MC!W195="","*",FN_MC!W195)</f>
        <v>Substiuição da meia chave TSPN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>
      <c r="A193" s="109" t="str">
        <f>IF(FN_MC!Y196="","*",FN_MC!Y196)</f>
        <v>OPORTUNIDADE</v>
      </c>
      <c r="B193" s="109" t="str">
        <f>IF(FN_MC!X196="","*",FN_MC!X196)</f>
        <v>Oportunidade</v>
      </c>
      <c r="C193" s="109" t="str">
        <f>IF(FN_MC!Z196="","*",FN_MC!Z196)</f>
        <v>P1</v>
      </c>
      <c r="D193" s="110" t="str">
        <f>IF(FN_MC!S196="","*",FN_MC!S196)</f>
        <v>FERRONORTE</v>
      </c>
      <c r="E193" s="110" t="str">
        <f>IF(FN_MC!T196="","*",FN_MC!T196)</f>
        <v>TMI-TCS</v>
      </c>
      <c r="F193" s="110">
        <f>IF(FN_MC!B196="","*",FN_MC!B196)</f>
        <v>45975</v>
      </c>
      <c r="G193" s="110" t="str">
        <f>IF(FN_MC!D196="","*",FN_MC!D196)</f>
        <v>A60</v>
      </c>
      <c r="H193" s="110" t="str">
        <f>IF(FN_MC!F196="","*",FN_MC!F196)</f>
        <v>DETECÇÃO - RONDA 7 DIAS</v>
      </c>
      <c r="I193" s="110" t="str">
        <f>IF(FN_MC!H196="","*",FN_MC!H196)</f>
        <v>TMI</v>
      </c>
      <c r="J193" s="110" t="str">
        <f>IF(FN_MC!I196="","*",FN_MC!I196)</f>
        <v>TIN</v>
      </c>
      <c r="K193" s="110" t="str">
        <f>IF(FN_MC!M196="","*",FN_MC!M196)</f>
        <v>TMI-TIN</v>
      </c>
      <c r="L193" s="110" t="str">
        <f>IF(FN_MC!N196="","*",FN_MC!N196)</f>
        <v>TMITIN</v>
      </c>
      <c r="M193" s="111">
        <f>IF(FN_MC!J196="","*",FN_MC!J196)</f>
        <v>74</v>
      </c>
      <c r="N193" s="290">
        <f>IF(FN_MC!K196="","*",FN_MC!K196)</f>
        <v>2</v>
      </c>
      <c r="O193" s="290" t="str">
        <f>IF(FN_MC!L196="","*",FN_MC!L196)</f>
        <v>-</v>
      </c>
      <c r="P193" s="111"/>
      <c r="Q193" s="128">
        <f>IF(FN_MC!O196="","*",FN_MC!O196)</f>
        <v>0.33333333333333331</v>
      </c>
      <c r="R193" s="128">
        <f>IF(FN_MC!P196="","*",FN_MC!P196)</f>
        <v>4.1666666666666664E-2</v>
      </c>
      <c r="S193" s="110" t="str">
        <f>IF(FN_MC!Q196="","*",CONCATENATE(FN_MC!Q196," ",FN_MC!R196))</f>
        <v>100 KM</v>
      </c>
      <c r="T193" s="110" t="str">
        <f>IF(FN_MC!V196="","*",FN_MC!V196)</f>
        <v>Miguel</v>
      </c>
      <c r="U193" s="110" t="str">
        <f>IF(FN_MC!W196="","*",FN_MC!W196)</f>
        <v>Ronda 7 dias</v>
      </c>
      <c r="V193" s="112">
        <f ca="1">_xlfn.XLOOKUP(G193&amp;$V$2,BS_CONTROLE[CHAVE],BS_CONTROLE[Quantidade_11],"-")</f>
        <v>280</v>
      </c>
      <c r="W193" s="112" t="str">
        <f ca="1">_xlfn.XLOOKUP(G193&amp;$W$2,BS_CONTROLE[CHAVE],BS_CONTROLE[Quantidade_11],"-")</f>
        <v>-</v>
      </c>
      <c r="X193" s="112">
        <f ca="1">_xlfn.XLOOKUP(G193&amp;$X$2,BS_CONTROLE[CHAVE],BS_CONTROLE[Quantidade_11],"-")</f>
        <v>140</v>
      </c>
    </row>
    <row r="194" spans="1:24" s="113" customFormat="1">
      <c r="A194" s="109" t="str">
        <f>IF(FN_MC!Y197="","*",FN_MC!Y197)</f>
        <v>OPORTUNIDADE</v>
      </c>
      <c r="B194" s="109" t="str">
        <f>IF(FN_MC!X197="","*",FN_MC!X197)</f>
        <v>Oportunidade</v>
      </c>
      <c r="C194" s="109" t="str">
        <f>IF(FN_MC!Z197="","*",FN_MC!Z197)</f>
        <v>P0</v>
      </c>
      <c r="D194" s="110" t="str">
        <f>IF(FN_MC!S197="","*",FN_MC!S197)</f>
        <v>MALHA CENTRAL</v>
      </c>
      <c r="E194" s="110" t="str">
        <f>IF(FN_MC!T197="","*",FN_MC!T197)</f>
        <v>RAMAL</v>
      </c>
      <c r="F194" s="110">
        <f>IF(FN_MC!B197="","*",FN_MC!B197)</f>
        <v>45975</v>
      </c>
      <c r="G194" s="110" t="str">
        <f>IF(FN_MC!D197="","*",FN_MC!D197)</f>
        <v>W58</v>
      </c>
      <c r="H194" s="110" t="str">
        <f>IF(FN_MC!F197="","*",FN_MC!F197)</f>
        <v>DESLOCAMENTO</v>
      </c>
      <c r="I194" s="110" t="str">
        <f>IF(FN_MC!H197="","*",FN_MC!H197)</f>
        <v>ZFH</v>
      </c>
      <c r="J194" s="110" t="str">
        <f>IF(FN_MC!I197="","*",FN_MC!I197)</f>
        <v>ZLI</v>
      </c>
      <c r="K194" s="110" t="str">
        <f>IF(FN_MC!M197="","*",FN_MC!M197)</f>
        <v>ZFH-ZLI</v>
      </c>
      <c r="L194" s="110" t="str">
        <f>IF(FN_MC!N197="","*",FN_MC!N197)</f>
        <v>ZFHZLI</v>
      </c>
      <c r="M194" s="111">
        <f>IF(FN_MC!J197="","*",FN_MC!J197)</f>
        <v>78</v>
      </c>
      <c r="N194" s="290">
        <f>IF(FN_MC!K197="","*",FN_MC!K197)</f>
        <v>190</v>
      </c>
      <c r="O194" s="290" t="str">
        <f>IF(FN_MC!L197="","*",FN_MC!L197)</f>
        <v>-</v>
      </c>
      <c r="P194" s="111"/>
      <c r="Q194" s="128" t="str">
        <f>IF(FN_MC!O197="","*",FN_MC!O197)</f>
        <v>04;30</v>
      </c>
      <c r="R194" s="128">
        <f>IF(FN_MC!P197="","*",FN_MC!P197)</f>
        <v>4.1666666666666664E-2</v>
      </c>
      <c r="S194" s="110" t="str">
        <f>IF(FN_MC!Q197="","*",CONCATENATE(FN_MC!Q197," ",FN_MC!R197))</f>
        <v>1 BINÁRIO</v>
      </c>
      <c r="T194" s="110" t="str">
        <f>IF(FN_MC!V197="","*",FN_MC!V197)</f>
        <v>*</v>
      </c>
      <c r="U194" s="110" t="str">
        <f>IF(FN_MC!W197="","*",FN_MC!W197)</f>
        <v>Deslocamento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IF(FN_MC!Y198="","*",FN_MC!Y198)</f>
        <v>*</v>
      </c>
      <c r="B195" s="109" t="str">
        <f>IF(FN_MC!X198="","*",FN_MC!X198)</f>
        <v>*</v>
      </c>
      <c r="C195" s="109" t="str">
        <f>IF(FN_MC!Z198="","*",FN_MC!Z198)</f>
        <v>*</v>
      </c>
      <c r="D195" s="110" t="str">
        <f>IF(FN_MC!S198="","*",FN_MC!S198)</f>
        <v>-</v>
      </c>
      <c r="E195" s="110" t="str">
        <f>IF(FN_MC!T198="","*",FN_MC!T198)</f>
        <v>-</v>
      </c>
      <c r="F195" s="110" t="str">
        <f>IF(FN_MC!B198="","*",FN_MC!B198)</f>
        <v>*</v>
      </c>
      <c r="G195" s="110" t="str">
        <f>IF(FN_MC!D198="","*",FN_MC!D198)</f>
        <v>*</v>
      </c>
      <c r="H195" s="110" t="str">
        <f>IF(FN_MC!F198="","*",FN_MC!F198)</f>
        <v>*</v>
      </c>
      <c r="I195" s="110" t="str">
        <f>IF(FN_MC!H198="","*",FN_MC!H198)</f>
        <v>*</v>
      </c>
      <c r="J195" s="110" t="str">
        <f>IF(FN_MC!I198="","*",FN_MC!I198)</f>
        <v>*</v>
      </c>
      <c r="K195" s="110" t="str">
        <f>IF(FN_MC!M198="","*",FN_MC!M198)</f>
        <v>-</v>
      </c>
      <c r="L195" s="110" t="str">
        <f>IF(FN_MC!N198="","*",FN_MC!N198)</f>
        <v>-</v>
      </c>
      <c r="M195" s="111" t="str">
        <f>IF(FN_MC!J198="","*",FN_MC!J198)</f>
        <v>*</v>
      </c>
      <c r="N195" s="290" t="str">
        <f>IF(FN_MC!K198="","*",FN_MC!K198)</f>
        <v>*</v>
      </c>
      <c r="O195" s="290" t="str">
        <f>IF(FN_MC!L198="","*",FN_MC!L198)</f>
        <v>-</v>
      </c>
      <c r="P195" s="111"/>
      <c r="Q195" s="128" t="str">
        <f>IF(FN_MC!O198="","*",FN_MC!O198)</f>
        <v>*</v>
      </c>
      <c r="R195" s="128" t="str">
        <f>IF(FN_MC!P198="","*",FN_MC!P198)</f>
        <v>*</v>
      </c>
      <c r="S195" s="110" t="str">
        <f>IF(FN_MC!Q198="","*",CONCATENATE(FN_MC!Q198," ",FN_MC!R198))</f>
        <v>*</v>
      </c>
      <c r="T195" s="110" t="str">
        <f>IF(FN_MC!V198="","*",FN_MC!V198)</f>
        <v>*</v>
      </c>
      <c r="U195" s="110" t="str">
        <f>IF(FN_MC!W198="","*",FN_MC!W198)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IF(FN_MC!Y199="","*",FN_MC!Y199)</f>
        <v>*</v>
      </c>
      <c r="B196" s="109" t="str">
        <f>IF(FN_MC!X199="","*",FN_MC!X199)</f>
        <v>*</v>
      </c>
      <c r="C196" s="109" t="str">
        <f>IF(FN_MC!Z199="","*",FN_MC!Z199)</f>
        <v>*</v>
      </c>
      <c r="D196" s="110" t="str">
        <f>IF(FN_MC!S199="","*",FN_MC!S199)</f>
        <v>-</v>
      </c>
      <c r="E196" s="110" t="str">
        <f>IF(FN_MC!T199="","*",FN_MC!T199)</f>
        <v>-</v>
      </c>
      <c r="F196" s="110" t="str">
        <f>IF(FN_MC!B199="","*",FN_MC!B199)</f>
        <v>*</v>
      </c>
      <c r="G196" s="110" t="str">
        <f>IF(FN_MC!D199="","*",FN_MC!D199)</f>
        <v>*</v>
      </c>
      <c r="H196" s="110" t="str">
        <f>IF(FN_MC!F199="","*",FN_MC!F199)</f>
        <v>*</v>
      </c>
      <c r="I196" s="110" t="str">
        <f>IF(FN_MC!H199="","*",FN_MC!H199)</f>
        <v>*</v>
      </c>
      <c r="J196" s="110" t="str">
        <f>IF(FN_MC!I199="","*",FN_MC!I199)</f>
        <v>*</v>
      </c>
      <c r="K196" s="110" t="str">
        <f>IF(FN_MC!M199="","*",FN_MC!M199)</f>
        <v>-</v>
      </c>
      <c r="L196" s="110" t="str">
        <f>IF(FN_MC!N199="","*",FN_MC!N199)</f>
        <v>-</v>
      </c>
      <c r="M196" s="111" t="str">
        <f>IF(FN_MC!J199="","*",FN_MC!J199)</f>
        <v>*</v>
      </c>
      <c r="N196" s="290" t="str">
        <f>IF(FN_MC!K199="","*",FN_MC!K199)</f>
        <v>*</v>
      </c>
      <c r="O196" s="290" t="str">
        <f>IF(FN_MC!L199="","*",FN_MC!L199)</f>
        <v>-</v>
      </c>
      <c r="P196" s="111"/>
      <c r="Q196" s="128" t="str">
        <f>IF(FN_MC!O199="","*",FN_MC!O199)</f>
        <v>*</v>
      </c>
      <c r="R196" s="128" t="str">
        <f>IF(FN_MC!P199="","*",FN_MC!P199)</f>
        <v>*</v>
      </c>
      <c r="S196" s="110" t="str">
        <f>IF(FN_MC!Q199="","*",CONCATENATE(FN_MC!Q199," ",FN_MC!R199))</f>
        <v>*</v>
      </c>
      <c r="T196" s="110" t="str">
        <f>IF(FN_MC!V199="","*",FN_MC!V199)</f>
        <v>*</v>
      </c>
      <c r="U196" s="110" t="str">
        <f>IF(FN_MC!W199="","*",FN_MC!W199)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IF(FN_MC!Y200="","*",FN_MC!Y200)</f>
        <v>*</v>
      </c>
      <c r="B197" s="109" t="str">
        <f>IF(FN_MC!X200="","*",FN_MC!X200)</f>
        <v>*</v>
      </c>
      <c r="C197" s="109" t="str">
        <f>IF(FN_MC!Z200="","*",FN_MC!Z200)</f>
        <v>*</v>
      </c>
      <c r="D197" s="110" t="str">
        <f>IF(FN_MC!S200="","*",FN_MC!S200)</f>
        <v>-</v>
      </c>
      <c r="E197" s="110" t="str">
        <f>IF(FN_MC!T200="","*",FN_MC!T200)</f>
        <v>-</v>
      </c>
      <c r="F197" s="110" t="str">
        <f>IF(FN_MC!B200="","*",FN_MC!B200)</f>
        <v>*</v>
      </c>
      <c r="G197" s="110" t="str">
        <f>IF(FN_MC!D200="","*",FN_MC!D200)</f>
        <v>*</v>
      </c>
      <c r="H197" s="110" t="str">
        <f>IF(FN_MC!F200="","*",FN_MC!F200)</f>
        <v>*</v>
      </c>
      <c r="I197" s="110" t="str">
        <f>IF(FN_MC!H200="","*",FN_MC!H200)</f>
        <v>*</v>
      </c>
      <c r="J197" s="110" t="str">
        <f>IF(FN_MC!I200="","*",FN_MC!I200)</f>
        <v>*</v>
      </c>
      <c r="K197" s="110" t="str">
        <f>IF(FN_MC!M200="","*",FN_MC!M200)</f>
        <v>-</v>
      </c>
      <c r="L197" s="110" t="str">
        <f>IF(FN_MC!N200="","*",FN_MC!N200)</f>
        <v>-</v>
      </c>
      <c r="M197" s="111" t="str">
        <f>IF(FN_MC!J200="","*",FN_MC!J200)</f>
        <v>*</v>
      </c>
      <c r="N197" s="290" t="str">
        <f>IF(FN_MC!K200="","*",FN_MC!K200)</f>
        <v>*</v>
      </c>
      <c r="O197" s="290" t="str">
        <f>IF(FN_MC!L200="","*",FN_MC!L200)</f>
        <v>-</v>
      </c>
      <c r="P197" s="111"/>
      <c r="Q197" s="128" t="str">
        <f>IF(FN_MC!O200="","*",FN_MC!O200)</f>
        <v>*</v>
      </c>
      <c r="R197" s="128" t="str">
        <f>IF(FN_MC!P200="","*",FN_MC!P200)</f>
        <v>*</v>
      </c>
      <c r="S197" s="110" t="str">
        <f>IF(FN_MC!Q200="","*",CONCATENATE(FN_MC!Q200," ",FN_MC!R200))</f>
        <v>*</v>
      </c>
      <c r="T197" s="110" t="str">
        <f>IF(FN_MC!V200="","*",FN_MC!V200)</f>
        <v>*</v>
      </c>
      <c r="U197" s="110" t="str">
        <f>IF(FN_MC!W200="","*",FN_MC!W200)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IF(FN_MC!Y201="","*",FN_MC!Y201)</f>
        <v>*</v>
      </c>
      <c r="B198" s="109" t="str">
        <f>IF(FN_MC!X201="","*",FN_MC!X201)</f>
        <v>*</v>
      </c>
      <c r="C198" s="109" t="str">
        <f>IF(FN_MC!Z201="","*",FN_MC!Z201)</f>
        <v>*</v>
      </c>
      <c r="D198" s="110" t="str">
        <f>IF(FN_MC!S201="","*",FN_MC!S201)</f>
        <v>-</v>
      </c>
      <c r="E198" s="110" t="str">
        <f>IF(FN_MC!T201="","*",FN_MC!T201)</f>
        <v>-</v>
      </c>
      <c r="F198" s="110" t="str">
        <f>IF(FN_MC!B201="","*",FN_MC!B201)</f>
        <v>*</v>
      </c>
      <c r="G198" s="110" t="str">
        <f>IF(FN_MC!D201="","*",FN_MC!D201)</f>
        <v>*</v>
      </c>
      <c r="H198" s="110" t="str">
        <f>IF(FN_MC!F201="","*",FN_MC!F201)</f>
        <v>*</v>
      </c>
      <c r="I198" s="110" t="str">
        <f>IF(FN_MC!H201="","*",FN_MC!H201)</f>
        <v>*</v>
      </c>
      <c r="J198" s="110" t="str">
        <f>IF(FN_MC!I201="","*",FN_MC!I201)</f>
        <v>*</v>
      </c>
      <c r="K198" s="110" t="str">
        <f>IF(FN_MC!M201="","*",FN_MC!M201)</f>
        <v>-</v>
      </c>
      <c r="L198" s="110" t="str">
        <f>IF(FN_MC!N201="","*",FN_MC!N201)</f>
        <v>-</v>
      </c>
      <c r="M198" s="111" t="str">
        <f>IF(FN_MC!J201="","*",FN_MC!J201)</f>
        <v>*</v>
      </c>
      <c r="N198" s="290" t="str">
        <f>IF(FN_MC!K201="","*",FN_MC!K201)</f>
        <v>*</v>
      </c>
      <c r="O198" s="290" t="str">
        <f>IF(FN_MC!L201="","*",FN_MC!L201)</f>
        <v>-</v>
      </c>
      <c r="P198" s="111"/>
      <c r="Q198" s="128" t="str">
        <f>IF(FN_MC!O201="","*",FN_MC!O201)</f>
        <v>*</v>
      </c>
      <c r="R198" s="128" t="str">
        <f>IF(FN_MC!P201="","*",FN_MC!P201)</f>
        <v>*</v>
      </c>
      <c r="S198" s="110" t="str">
        <f>IF(FN_MC!Q201="","*",CONCATENATE(FN_MC!Q201," ",FN_MC!R201))</f>
        <v>*</v>
      </c>
      <c r="T198" s="110" t="str">
        <f>IF(FN_MC!V201="","*",FN_MC!V201)</f>
        <v>*</v>
      </c>
      <c r="U198" s="110" t="str">
        <f>IF(FN_MC!W201="","*",FN_MC!W201)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IF(FN_MC!Y202="","*",FN_MC!Y202)</f>
        <v>*</v>
      </c>
      <c r="B199" s="109" t="str">
        <f>IF(FN_MC!X202="","*",FN_MC!X202)</f>
        <v>*</v>
      </c>
      <c r="C199" s="109" t="str">
        <f>IF(FN_MC!Z202="","*",FN_MC!Z202)</f>
        <v>*</v>
      </c>
      <c r="D199" s="110" t="str">
        <f>IF(FN_MC!S202="","*",FN_MC!S202)</f>
        <v>-</v>
      </c>
      <c r="E199" s="110" t="str">
        <f>IF(FN_MC!T202="","*",FN_MC!T202)</f>
        <v>-</v>
      </c>
      <c r="F199" s="110" t="str">
        <f>IF(FN_MC!B202="","*",FN_MC!B202)</f>
        <v>*</v>
      </c>
      <c r="G199" s="110" t="str">
        <f>IF(FN_MC!D202="","*",FN_MC!D202)</f>
        <v>*</v>
      </c>
      <c r="H199" s="110" t="str">
        <f>IF(FN_MC!F202="","*",FN_MC!F202)</f>
        <v>*</v>
      </c>
      <c r="I199" s="110" t="str">
        <f>IF(FN_MC!H202="","*",FN_MC!H202)</f>
        <v>*</v>
      </c>
      <c r="J199" s="110" t="str">
        <f>IF(FN_MC!I202="","*",FN_MC!I202)</f>
        <v>*</v>
      </c>
      <c r="K199" s="110" t="str">
        <f>IF(FN_MC!M202="","*",FN_MC!M202)</f>
        <v>-</v>
      </c>
      <c r="L199" s="110" t="str">
        <f>IF(FN_MC!N202="","*",FN_MC!N202)</f>
        <v>-</v>
      </c>
      <c r="M199" s="111" t="str">
        <f>IF(FN_MC!J202="","*",FN_MC!J202)</f>
        <v>*</v>
      </c>
      <c r="N199" s="290" t="str">
        <f>IF(FN_MC!K202="","*",FN_MC!K202)</f>
        <v>*</v>
      </c>
      <c r="O199" s="290" t="str">
        <f>IF(FN_MC!L202="","*",FN_MC!L202)</f>
        <v>-</v>
      </c>
      <c r="P199" s="111"/>
      <c r="Q199" s="128" t="str">
        <f>IF(FN_MC!O202="","*",FN_MC!O202)</f>
        <v>*</v>
      </c>
      <c r="R199" s="128" t="str">
        <f>IF(FN_MC!P202="","*",FN_MC!P202)</f>
        <v>*</v>
      </c>
      <c r="S199" s="110" t="str">
        <f>IF(FN_MC!Q202="","*",CONCATENATE(FN_MC!Q202," ",FN_MC!R202))</f>
        <v>*</v>
      </c>
      <c r="T199" s="110" t="str">
        <f>IF(FN_MC!V202="","*",FN_MC!V202)</f>
        <v>*</v>
      </c>
      <c r="U199" s="110" t="str">
        <f>IF(FN_MC!W202="","*",FN_MC!W202)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IF(FN_MC!Y203="","*",FN_MC!Y203)</f>
        <v>*</v>
      </c>
      <c r="B200" s="109" t="str">
        <f>IF(FN_MC!X203="","*",FN_MC!X203)</f>
        <v>*</v>
      </c>
      <c r="C200" s="109" t="str">
        <f>IF(FN_MC!Z203="","*",FN_MC!Z203)</f>
        <v>*</v>
      </c>
      <c r="D200" s="110" t="str">
        <f>IF(FN_MC!S203="","*",FN_MC!S203)</f>
        <v>-</v>
      </c>
      <c r="E200" s="110" t="str">
        <f>IF(FN_MC!T203="","*",FN_MC!T203)</f>
        <v>-</v>
      </c>
      <c r="F200" s="110" t="str">
        <f>IF(FN_MC!B203="","*",FN_MC!B203)</f>
        <v>*</v>
      </c>
      <c r="G200" s="110" t="str">
        <f>IF(FN_MC!D203="","*",FN_MC!D203)</f>
        <v>*</v>
      </c>
      <c r="H200" s="110" t="str">
        <f>IF(FN_MC!F203="","*",FN_MC!F203)</f>
        <v>*</v>
      </c>
      <c r="I200" s="110" t="str">
        <f>IF(FN_MC!H203="","*",FN_MC!H203)</f>
        <v>*</v>
      </c>
      <c r="J200" s="110" t="str">
        <f>IF(FN_MC!I203="","*",FN_MC!I203)</f>
        <v>*</v>
      </c>
      <c r="K200" s="110" t="str">
        <f>IF(FN_MC!M203="","*",FN_MC!M203)</f>
        <v>-</v>
      </c>
      <c r="L200" s="110" t="str">
        <f>IF(FN_MC!N203="","*",FN_MC!N203)</f>
        <v>-</v>
      </c>
      <c r="M200" s="111" t="str">
        <f>IF(FN_MC!J203="","*",FN_MC!J203)</f>
        <v>*</v>
      </c>
      <c r="N200" s="290" t="str">
        <f>IF(FN_MC!K203="","*",FN_MC!K203)</f>
        <v>*</v>
      </c>
      <c r="O200" s="290" t="str">
        <f>IF(FN_MC!L203="","*",FN_MC!L203)</f>
        <v>-</v>
      </c>
      <c r="P200" s="111"/>
      <c r="Q200" s="128" t="str">
        <f>IF(FN_MC!O203="","*",FN_MC!O203)</f>
        <v>*</v>
      </c>
      <c r="R200" s="128" t="str">
        <f>IF(FN_MC!P203="","*",FN_MC!P203)</f>
        <v>*</v>
      </c>
      <c r="S200" s="110" t="str">
        <f>IF(FN_MC!Q203="","*",CONCATENATE(FN_MC!Q203," ",FN_MC!R203))</f>
        <v>*</v>
      </c>
      <c r="T200" s="110" t="str">
        <f>IF(FN_MC!V203="","*",FN_MC!V203)</f>
        <v>*</v>
      </c>
      <c r="U200" s="110" t="str">
        <f>IF(FN_MC!W203="","*",FN_MC!W203)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IF(FN_MC!Y204="","*",FN_MC!Y204)</f>
        <v>*</v>
      </c>
      <c r="B201" s="109" t="str">
        <f>IF(FN_MC!X204="","*",FN_MC!X204)</f>
        <v>*</v>
      </c>
      <c r="C201" s="109" t="str">
        <f>IF(FN_MC!Z204="","*",FN_MC!Z204)</f>
        <v>*</v>
      </c>
      <c r="D201" s="110" t="str">
        <f>IF(FN_MC!S204="","*",FN_MC!S204)</f>
        <v>-</v>
      </c>
      <c r="E201" s="110" t="str">
        <f>IF(FN_MC!T204="","*",FN_MC!T204)</f>
        <v>-</v>
      </c>
      <c r="F201" s="110" t="str">
        <f>IF(FN_MC!B204="","*",FN_MC!B204)</f>
        <v>*</v>
      </c>
      <c r="G201" s="110" t="str">
        <f>IF(FN_MC!D204="","*",FN_MC!D204)</f>
        <v>*</v>
      </c>
      <c r="H201" s="110" t="str">
        <f>IF(FN_MC!F204="","*",FN_MC!F204)</f>
        <v>*</v>
      </c>
      <c r="I201" s="110" t="str">
        <f>IF(FN_MC!H204="","*",FN_MC!H204)</f>
        <v>*</v>
      </c>
      <c r="J201" s="110" t="str">
        <f>IF(FN_MC!I204="","*",FN_MC!I204)</f>
        <v>*</v>
      </c>
      <c r="K201" s="110" t="str">
        <f>IF(FN_MC!M204="","*",FN_MC!M204)</f>
        <v>-</v>
      </c>
      <c r="L201" s="110" t="str">
        <f>IF(FN_MC!N204="","*",FN_MC!N204)</f>
        <v>-</v>
      </c>
      <c r="M201" s="111" t="str">
        <f>IF(FN_MC!J204="","*",FN_MC!J204)</f>
        <v>*</v>
      </c>
      <c r="N201" s="290" t="str">
        <f>IF(FN_MC!K204="","*",FN_MC!K204)</f>
        <v>*</v>
      </c>
      <c r="O201" s="290" t="str">
        <f>IF(FN_MC!L204="","*",FN_MC!L204)</f>
        <v>-</v>
      </c>
      <c r="P201" s="111"/>
      <c r="Q201" s="128" t="str">
        <f>IF(FN_MC!O204="","*",FN_MC!O204)</f>
        <v>*</v>
      </c>
      <c r="R201" s="128" t="str">
        <f>IF(FN_MC!P204="","*",FN_MC!P204)</f>
        <v>*</v>
      </c>
      <c r="S201" s="110" t="str">
        <f>IF(FN_MC!Q204="","*",CONCATENATE(FN_MC!Q204," ",FN_MC!R204))</f>
        <v>*</v>
      </c>
      <c r="T201" s="110" t="str">
        <f>IF(FN_MC!V204="","*",FN_MC!V204)</f>
        <v>*</v>
      </c>
      <c r="U201" s="110" t="str">
        <f>IF(FN_MC!W204="","*",FN_MC!W204)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IF(FN_MC!Y205="","*",FN_MC!Y205)</f>
        <v>*</v>
      </c>
      <c r="B202" s="109" t="str">
        <f>IF(FN_MC!X205="","*",FN_MC!X205)</f>
        <v>*</v>
      </c>
      <c r="C202" s="109" t="str">
        <f>IF(FN_MC!Z205="","*",FN_MC!Z205)</f>
        <v>*</v>
      </c>
      <c r="D202" s="110" t="str">
        <f>IF(FN_MC!S205="","*",FN_MC!S205)</f>
        <v>-</v>
      </c>
      <c r="E202" s="110" t="str">
        <f>IF(FN_MC!T205="","*",FN_MC!T205)</f>
        <v>-</v>
      </c>
      <c r="F202" s="110" t="str">
        <f>IF(FN_MC!B205="","*",FN_MC!B205)</f>
        <v>*</v>
      </c>
      <c r="G202" s="110" t="str">
        <f>IF(FN_MC!D205="","*",FN_MC!D205)</f>
        <v>*</v>
      </c>
      <c r="H202" s="110" t="str">
        <f>IF(FN_MC!F205="","*",FN_MC!F205)</f>
        <v>*</v>
      </c>
      <c r="I202" s="110" t="str">
        <f>IF(FN_MC!H205="","*",FN_MC!H205)</f>
        <v>*</v>
      </c>
      <c r="J202" s="110" t="str">
        <f>IF(FN_MC!I205="","*",FN_MC!I205)</f>
        <v>*</v>
      </c>
      <c r="K202" s="110" t="str">
        <f>IF(FN_MC!M205="","*",FN_MC!M205)</f>
        <v>-</v>
      </c>
      <c r="L202" s="110" t="str">
        <f>IF(FN_MC!N205="","*",FN_MC!N205)</f>
        <v>-</v>
      </c>
      <c r="M202" s="111" t="str">
        <f>IF(FN_MC!J205="","*",FN_MC!J205)</f>
        <v>*</v>
      </c>
      <c r="N202" s="290" t="str">
        <f>IF(FN_MC!K205="","*",FN_MC!K205)</f>
        <v>*</v>
      </c>
      <c r="O202" s="290" t="str">
        <f>IF(FN_MC!L205="","*",FN_MC!L205)</f>
        <v>-</v>
      </c>
      <c r="P202" s="111"/>
      <c r="Q202" s="128" t="str">
        <f>IF(FN_MC!O205="","*",FN_MC!O205)</f>
        <v>*</v>
      </c>
      <c r="R202" s="128" t="str">
        <f>IF(FN_MC!P205="","*",FN_MC!P205)</f>
        <v>*</v>
      </c>
      <c r="S202" s="110" t="str">
        <f>IF(FN_MC!Q205="","*",CONCATENATE(FN_MC!Q205," ",FN_MC!R205))</f>
        <v>*</v>
      </c>
      <c r="T202" s="110" t="str">
        <f>IF(FN_MC!V205="","*",FN_MC!V205)</f>
        <v>*</v>
      </c>
      <c r="U202" s="110" t="str">
        <f>IF(FN_MC!W205="","*",FN_MC!W205)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IF(FN_MC!Y206="","*",FN_MC!Y206)</f>
        <v>*</v>
      </c>
      <c r="B203" s="109" t="str">
        <f>IF(FN_MC!X206="","*",FN_MC!X206)</f>
        <v>*</v>
      </c>
      <c r="C203" s="109" t="str">
        <f>IF(FN_MC!Z206="","*",FN_MC!Z206)</f>
        <v>*</v>
      </c>
      <c r="D203" s="110" t="str">
        <f>IF(FN_MC!S206="","*",FN_MC!S206)</f>
        <v>-</v>
      </c>
      <c r="E203" s="110" t="str">
        <f>IF(FN_MC!T206="","*",FN_MC!T206)</f>
        <v>-</v>
      </c>
      <c r="F203" s="110" t="str">
        <f>IF(FN_MC!B206="","*",FN_MC!B206)</f>
        <v>*</v>
      </c>
      <c r="G203" s="110" t="str">
        <f>IF(FN_MC!D206="","*",FN_MC!D206)</f>
        <v>*</v>
      </c>
      <c r="H203" s="110" t="str">
        <f>IF(FN_MC!F206="","*",FN_MC!F206)</f>
        <v>*</v>
      </c>
      <c r="I203" s="110" t="str">
        <f>IF(FN_MC!H206="","*",FN_MC!H206)</f>
        <v>*</v>
      </c>
      <c r="J203" s="110" t="str">
        <f>IF(FN_MC!I206="","*",FN_MC!I206)</f>
        <v>*</v>
      </c>
      <c r="K203" s="110" t="str">
        <f>IF(FN_MC!M206="","*",FN_MC!M206)</f>
        <v>-</v>
      </c>
      <c r="L203" s="110" t="str">
        <f>IF(FN_MC!N206="","*",FN_MC!N206)</f>
        <v>-</v>
      </c>
      <c r="M203" s="111" t="str">
        <f>IF(FN_MC!J206="","*",FN_MC!J206)</f>
        <v>*</v>
      </c>
      <c r="N203" s="290" t="str">
        <f>IF(FN_MC!K206="","*",FN_MC!K206)</f>
        <v>*</v>
      </c>
      <c r="O203" s="290" t="str">
        <f>IF(FN_MC!L206="","*",FN_MC!L206)</f>
        <v>-</v>
      </c>
      <c r="P203" s="111"/>
      <c r="Q203" s="128" t="str">
        <f>IF(FN_MC!O206="","*",FN_MC!O206)</f>
        <v>*</v>
      </c>
      <c r="R203" s="128" t="str">
        <f>IF(FN_MC!P206="","*",FN_MC!P206)</f>
        <v>*</v>
      </c>
      <c r="S203" s="110" t="str">
        <f>IF(FN_MC!Q206="","*",CONCATENATE(FN_MC!Q206," ",FN_MC!R206))</f>
        <v>*</v>
      </c>
      <c r="T203" s="110" t="str">
        <f>IF(FN_MC!V206="","*",FN_MC!V206)</f>
        <v>*</v>
      </c>
      <c r="U203" s="110" t="str">
        <f>IF(FN_MC!W206="","*",FN_MC!W206)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IF(FN_MC!Y207="","*",FN_MC!Y207)</f>
        <v>*</v>
      </c>
      <c r="B204" s="109" t="str">
        <f>IF(FN_MC!X207="","*",FN_MC!X207)</f>
        <v>*</v>
      </c>
      <c r="C204" s="109" t="str">
        <f>IF(FN_MC!Z207="","*",FN_MC!Z207)</f>
        <v>*</v>
      </c>
      <c r="D204" s="110" t="str">
        <f>IF(FN_MC!S207="","*",FN_MC!S207)</f>
        <v>-</v>
      </c>
      <c r="E204" s="110" t="str">
        <f>IF(FN_MC!T207="","*",FN_MC!T207)</f>
        <v>-</v>
      </c>
      <c r="F204" s="110" t="str">
        <f>IF(FN_MC!B207="","*",FN_MC!B207)</f>
        <v>*</v>
      </c>
      <c r="G204" s="110" t="str">
        <f>IF(FN_MC!D207="","*",FN_MC!D207)</f>
        <v>*</v>
      </c>
      <c r="H204" s="110" t="str">
        <f>IF(FN_MC!F207="","*",FN_MC!F207)</f>
        <v>*</v>
      </c>
      <c r="I204" s="110" t="str">
        <f>IF(FN_MC!H207="","*",FN_MC!H207)</f>
        <v>*</v>
      </c>
      <c r="J204" s="110" t="str">
        <f>IF(FN_MC!I207="","*",FN_MC!I207)</f>
        <v>*</v>
      </c>
      <c r="K204" s="110" t="str">
        <f>IF(FN_MC!M207="","*",FN_MC!M207)</f>
        <v>-</v>
      </c>
      <c r="L204" s="110" t="str">
        <f>IF(FN_MC!N207="","*",FN_MC!N207)</f>
        <v>-</v>
      </c>
      <c r="M204" s="111" t="str">
        <f>IF(FN_MC!J207="","*",FN_MC!J207)</f>
        <v>*</v>
      </c>
      <c r="N204" s="290" t="str">
        <f>IF(FN_MC!K207="","*",FN_MC!K207)</f>
        <v>*</v>
      </c>
      <c r="O204" s="290" t="str">
        <f>IF(FN_MC!L207="","*",FN_MC!L207)</f>
        <v>-</v>
      </c>
      <c r="P204" s="111"/>
      <c r="Q204" s="128" t="str">
        <f>IF(FN_MC!O207="","*",FN_MC!O207)</f>
        <v>*</v>
      </c>
      <c r="R204" s="128" t="str">
        <f>IF(FN_MC!P207="","*",FN_MC!P207)</f>
        <v>*</v>
      </c>
      <c r="S204" s="110" t="str">
        <f>IF(FN_MC!Q207="","*",CONCATENATE(FN_MC!Q207," ",FN_MC!R207))</f>
        <v>*</v>
      </c>
      <c r="T204" s="110" t="str">
        <f>IF(FN_MC!V207="","*",FN_MC!V207)</f>
        <v>*</v>
      </c>
      <c r="U204" s="110" t="str">
        <f>IF(FN_MC!W207="","*",FN_MC!W207)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IF(FN_MC!Y208="","*",FN_MC!Y208)</f>
        <v>*</v>
      </c>
      <c r="B205" s="109" t="str">
        <f>IF(FN_MC!X208="","*",FN_MC!X208)</f>
        <v>*</v>
      </c>
      <c r="C205" s="109" t="str">
        <f>IF(FN_MC!Z208="","*",FN_MC!Z208)</f>
        <v>*</v>
      </c>
      <c r="D205" s="110" t="str">
        <f>IF(FN_MC!S208="","*",FN_MC!S208)</f>
        <v>-</v>
      </c>
      <c r="E205" s="110" t="str">
        <f>IF(FN_MC!T208="","*",FN_MC!T208)</f>
        <v>-</v>
      </c>
      <c r="F205" s="110" t="str">
        <f>IF(FN_MC!B208="","*",FN_MC!B208)</f>
        <v>*</v>
      </c>
      <c r="G205" s="110" t="str">
        <f>IF(FN_MC!D208="","*",FN_MC!D208)</f>
        <v>*</v>
      </c>
      <c r="H205" s="110" t="str">
        <f>IF(FN_MC!F208="","*",FN_MC!F208)</f>
        <v>*</v>
      </c>
      <c r="I205" s="110" t="str">
        <f>IF(FN_MC!H208="","*",FN_MC!H208)</f>
        <v>*</v>
      </c>
      <c r="J205" s="110" t="str">
        <f>IF(FN_MC!I208="","*",FN_MC!I208)</f>
        <v>*</v>
      </c>
      <c r="K205" s="110" t="str">
        <f>IF(FN_MC!M208="","*",FN_MC!M208)</f>
        <v>-</v>
      </c>
      <c r="L205" s="110" t="str">
        <f>IF(FN_MC!N208="","*",FN_MC!N208)</f>
        <v>-</v>
      </c>
      <c r="M205" s="111" t="str">
        <f>IF(FN_MC!J208="","*",FN_MC!J208)</f>
        <v>*</v>
      </c>
      <c r="N205" s="290" t="str">
        <f>IF(FN_MC!K208="","*",FN_MC!K208)</f>
        <v>*</v>
      </c>
      <c r="O205" s="290" t="str">
        <f>IF(FN_MC!L208="","*",FN_MC!L208)</f>
        <v>-</v>
      </c>
      <c r="P205" s="111"/>
      <c r="Q205" s="128" t="str">
        <f>IF(FN_MC!O208="","*",FN_MC!O208)</f>
        <v>*</v>
      </c>
      <c r="R205" s="128" t="str">
        <f>IF(FN_MC!P208="","*",FN_MC!P208)</f>
        <v>*</v>
      </c>
      <c r="S205" s="110" t="str">
        <f>IF(FN_MC!Q208="","*",CONCATENATE(FN_MC!Q208," ",FN_MC!R208))</f>
        <v>*</v>
      </c>
      <c r="T205" s="110" t="str">
        <f>IF(FN_MC!V208="","*",FN_MC!V208)</f>
        <v>*</v>
      </c>
      <c r="U205" s="110" t="str">
        <f>IF(FN_MC!W208="","*",FN_MC!W208)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IF(FN_MC!Y209="","*",FN_MC!Y209)</f>
        <v>*</v>
      </c>
      <c r="B206" s="109" t="str">
        <f>IF(FN_MC!X209="","*",FN_MC!X209)</f>
        <v>*</v>
      </c>
      <c r="C206" s="109" t="str">
        <f>IF(FN_MC!Z209="","*",FN_MC!Z209)</f>
        <v>*</v>
      </c>
      <c r="D206" s="110" t="str">
        <f>IF(FN_MC!S209="","*",FN_MC!S209)</f>
        <v>-</v>
      </c>
      <c r="E206" s="110" t="str">
        <f>IF(FN_MC!T209="","*",FN_MC!T209)</f>
        <v>-</v>
      </c>
      <c r="F206" s="110" t="str">
        <f>IF(FN_MC!B209="","*",FN_MC!B209)</f>
        <v>*</v>
      </c>
      <c r="G206" s="110" t="str">
        <f>IF(FN_MC!D209="","*",FN_MC!D209)</f>
        <v>*</v>
      </c>
      <c r="H206" s="110" t="str">
        <f>IF(FN_MC!F209="","*",FN_MC!F209)</f>
        <v>*</v>
      </c>
      <c r="I206" s="110" t="str">
        <f>IF(FN_MC!H209="","*",FN_MC!H209)</f>
        <v>*</v>
      </c>
      <c r="J206" s="110" t="str">
        <f>IF(FN_MC!I209="","*",FN_MC!I209)</f>
        <v>*</v>
      </c>
      <c r="K206" s="110" t="str">
        <f>IF(FN_MC!M209="","*",FN_MC!M209)</f>
        <v>-</v>
      </c>
      <c r="L206" s="110" t="str">
        <f>IF(FN_MC!N209="","*",FN_MC!N209)</f>
        <v>-</v>
      </c>
      <c r="M206" s="111" t="str">
        <f>IF(FN_MC!J209="","*",FN_MC!J209)</f>
        <v>*</v>
      </c>
      <c r="N206" s="290" t="str">
        <f>IF(FN_MC!K209="","*",FN_MC!K209)</f>
        <v>*</v>
      </c>
      <c r="O206" s="290" t="str">
        <f>IF(FN_MC!L209="","*",FN_MC!L209)</f>
        <v>-</v>
      </c>
      <c r="P206" s="111"/>
      <c r="Q206" s="128" t="str">
        <f>IF(FN_MC!O209="","*",FN_MC!O209)</f>
        <v>*</v>
      </c>
      <c r="R206" s="128" t="str">
        <f>IF(FN_MC!P209="","*",FN_MC!P209)</f>
        <v>*</v>
      </c>
      <c r="S206" s="110" t="str">
        <f>IF(FN_MC!Q209="","*",CONCATENATE(FN_MC!Q209," ",FN_MC!R209))</f>
        <v>*</v>
      </c>
      <c r="T206" s="110" t="str">
        <f>IF(FN_MC!V209="","*",FN_MC!V209)</f>
        <v>*</v>
      </c>
      <c r="U206" s="110" t="str">
        <f>IF(FN_MC!W209="","*",FN_MC!W209)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IF(FN_MC!Y210="","*",FN_MC!Y210)</f>
        <v>*</v>
      </c>
      <c r="B207" s="109" t="str">
        <f>IF(FN_MC!X210="","*",FN_MC!X210)</f>
        <v>*</v>
      </c>
      <c r="C207" s="109" t="str">
        <f>IF(FN_MC!Z210="","*",FN_MC!Z210)</f>
        <v>*</v>
      </c>
      <c r="D207" s="110" t="str">
        <f>IF(FN_MC!S210="","*",FN_MC!S210)</f>
        <v>-</v>
      </c>
      <c r="E207" s="110" t="str">
        <f>IF(FN_MC!T210="","*",FN_MC!T210)</f>
        <v>-</v>
      </c>
      <c r="F207" s="110" t="str">
        <f>IF(FN_MC!B210="","*",FN_MC!B210)</f>
        <v>*</v>
      </c>
      <c r="G207" s="110" t="str">
        <f>IF(FN_MC!D210="","*",FN_MC!D210)</f>
        <v>*</v>
      </c>
      <c r="H207" s="110" t="str">
        <f>IF(FN_MC!F210="","*",FN_MC!F210)</f>
        <v>*</v>
      </c>
      <c r="I207" s="110" t="str">
        <f>IF(FN_MC!H210="","*",FN_MC!H210)</f>
        <v>*</v>
      </c>
      <c r="J207" s="110" t="str">
        <f>IF(FN_MC!I210="","*",FN_MC!I210)</f>
        <v>*</v>
      </c>
      <c r="K207" s="110" t="str">
        <f>IF(FN_MC!M210="","*",FN_MC!M210)</f>
        <v>-</v>
      </c>
      <c r="L207" s="110" t="str">
        <f>IF(FN_MC!N210="","*",FN_MC!N210)</f>
        <v>-</v>
      </c>
      <c r="M207" s="111" t="str">
        <f>IF(FN_MC!J210="","*",FN_MC!J210)</f>
        <v>*</v>
      </c>
      <c r="N207" s="290" t="str">
        <f>IF(FN_MC!K210="","*",FN_MC!K210)</f>
        <v>*</v>
      </c>
      <c r="O207" s="290" t="str">
        <f>IF(FN_MC!L210="","*",FN_MC!L210)</f>
        <v>-</v>
      </c>
      <c r="P207" s="111"/>
      <c r="Q207" s="128" t="str">
        <f>IF(FN_MC!O210="","*",FN_MC!O210)</f>
        <v>*</v>
      </c>
      <c r="R207" s="128" t="str">
        <f>IF(FN_MC!P210="","*",FN_MC!P210)</f>
        <v>*</v>
      </c>
      <c r="S207" s="110" t="str">
        <f>IF(FN_MC!Q210="","*",CONCATENATE(FN_MC!Q210," ",FN_MC!R210))</f>
        <v>*</v>
      </c>
      <c r="T207" s="110" t="str">
        <f>IF(FN_MC!V210="","*",FN_MC!V210)</f>
        <v>*</v>
      </c>
      <c r="U207" s="110" t="str">
        <f>IF(FN_MC!W210="","*",FN_MC!W210)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IF(FN_MC!Y211="","*",FN_MC!Y211)</f>
        <v>*</v>
      </c>
      <c r="B208" s="109" t="str">
        <f>IF(FN_MC!X211="","*",FN_MC!X211)</f>
        <v>*</v>
      </c>
      <c r="C208" s="109" t="str">
        <f>IF(FN_MC!Z211="","*",FN_MC!Z211)</f>
        <v>*</v>
      </c>
      <c r="D208" s="110" t="str">
        <f>IF(FN_MC!S211="","*",FN_MC!S211)</f>
        <v>-</v>
      </c>
      <c r="E208" s="110" t="str">
        <f>IF(FN_MC!T211="","*",FN_MC!T211)</f>
        <v>-</v>
      </c>
      <c r="F208" s="110" t="str">
        <f>IF(FN_MC!B211="","*",FN_MC!B211)</f>
        <v>*</v>
      </c>
      <c r="G208" s="110" t="str">
        <f>IF(FN_MC!D211="","*",FN_MC!D211)</f>
        <v>*</v>
      </c>
      <c r="H208" s="110" t="str">
        <f>IF(FN_MC!F211="","*",FN_MC!F211)</f>
        <v>*</v>
      </c>
      <c r="I208" s="110" t="str">
        <f>IF(FN_MC!H211="","*",FN_MC!H211)</f>
        <v>*</v>
      </c>
      <c r="J208" s="110" t="str">
        <f>IF(FN_MC!I211="","*",FN_MC!I211)</f>
        <v>*</v>
      </c>
      <c r="K208" s="110" t="str">
        <f>IF(FN_MC!M211="","*",FN_MC!M211)</f>
        <v>-</v>
      </c>
      <c r="L208" s="110" t="str">
        <f>IF(FN_MC!N211="","*",FN_MC!N211)</f>
        <v>-</v>
      </c>
      <c r="M208" s="111" t="str">
        <f>IF(FN_MC!J211="","*",FN_MC!J211)</f>
        <v>*</v>
      </c>
      <c r="N208" s="290" t="str">
        <f>IF(FN_MC!K211="","*",FN_MC!K211)</f>
        <v>*</v>
      </c>
      <c r="O208" s="290" t="str">
        <f>IF(FN_MC!L211="","*",FN_MC!L211)</f>
        <v>-</v>
      </c>
      <c r="P208" s="111"/>
      <c r="Q208" s="128" t="str">
        <f>IF(FN_MC!O211="","*",FN_MC!O211)</f>
        <v>*</v>
      </c>
      <c r="R208" s="128" t="str">
        <f>IF(FN_MC!P211="","*",FN_MC!P211)</f>
        <v>*</v>
      </c>
      <c r="S208" s="110" t="str">
        <f>IF(FN_MC!Q211="","*",CONCATENATE(FN_MC!Q211," ",FN_MC!R211))</f>
        <v>*</v>
      </c>
      <c r="T208" s="110" t="str">
        <f>IF(FN_MC!V211="","*",FN_MC!V211)</f>
        <v>*</v>
      </c>
      <c r="U208" s="110" t="str">
        <f>IF(FN_MC!W211="","*",FN_MC!W211)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IF(FN_MC!Y212="","*",FN_MC!Y212)</f>
        <v>*</v>
      </c>
      <c r="B209" s="109" t="str">
        <f>IF(FN_MC!X212="","*",FN_MC!X212)</f>
        <v>*</v>
      </c>
      <c r="C209" s="109" t="str">
        <f>IF(FN_MC!Z212="","*",FN_MC!Z212)</f>
        <v>*</v>
      </c>
      <c r="D209" s="110" t="str">
        <f>IF(FN_MC!S212="","*",FN_MC!S212)</f>
        <v>-</v>
      </c>
      <c r="E209" s="110" t="str">
        <f>IF(FN_MC!T212="","*",FN_MC!T212)</f>
        <v>-</v>
      </c>
      <c r="F209" s="110" t="str">
        <f>IF(FN_MC!B212="","*",FN_MC!B212)</f>
        <v>*</v>
      </c>
      <c r="G209" s="110" t="str">
        <f>IF(FN_MC!D212="","*",FN_MC!D212)</f>
        <v>*</v>
      </c>
      <c r="H209" s="110" t="str">
        <f>IF(FN_MC!F212="","*",FN_MC!F212)</f>
        <v>*</v>
      </c>
      <c r="I209" s="110" t="str">
        <f>IF(FN_MC!H212="","*",FN_MC!H212)</f>
        <v>*</v>
      </c>
      <c r="J209" s="110" t="str">
        <f>IF(FN_MC!I212="","*",FN_MC!I212)</f>
        <v>*</v>
      </c>
      <c r="K209" s="110" t="str">
        <f>IF(FN_MC!M212="","*",FN_MC!M212)</f>
        <v>-</v>
      </c>
      <c r="L209" s="110" t="str">
        <f>IF(FN_MC!N212="","*",FN_MC!N212)</f>
        <v>-</v>
      </c>
      <c r="M209" s="111" t="str">
        <f>IF(FN_MC!J212="","*",FN_MC!J212)</f>
        <v>*</v>
      </c>
      <c r="N209" s="290" t="str">
        <f>IF(FN_MC!K212="","*",FN_MC!K212)</f>
        <v>*</v>
      </c>
      <c r="O209" s="290" t="str">
        <f>IF(FN_MC!L212="","*",FN_MC!L212)</f>
        <v>-</v>
      </c>
      <c r="P209" s="111"/>
      <c r="Q209" s="128" t="str">
        <f>IF(FN_MC!O212="","*",FN_MC!O212)</f>
        <v>*</v>
      </c>
      <c r="R209" s="128" t="str">
        <f>IF(FN_MC!P212="","*",FN_MC!P212)</f>
        <v>*</v>
      </c>
      <c r="S209" s="110" t="str">
        <f>IF(FN_MC!Q212="","*",CONCATENATE(FN_MC!Q212," ",FN_MC!R212))</f>
        <v>*</v>
      </c>
      <c r="T209" s="110" t="str">
        <f>IF(FN_MC!V212="","*",FN_MC!V212)</f>
        <v>*</v>
      </c>
      <c r="U209" s="110" t="str">
        <f>IF(FN_MC!W212="","*",FN_MC!W212)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IF(FN_MC!Y213="","*",FN_MC!Y213)</f>
        <v>*</v>
      </c>
      <c r="B210" s="109" t="str">
        <f>IF(FN_MC!X213="","*",FN_MC!X213)</f>
        <v>*</v>
      </c>
      <c r="C210" s="109" t="str">
        <f>IF(FN_MC!Z213="","*",FN_MC!Z213)</f>
        <v>*</v>
      </c>
      <c r="D210" s="110" t="str">
        <f>IF(FN_MC!S213="","*",FN_MC!S213)</f>
        <v>-</v>
      </c>
      <c r="E210" s="110" t="str">
        <f>IF(FN_MC!T213="","*",FN_MC!T213)</f>
        <v>-</v>
      </c>
      <c r="F210" s="110" t="str">
        <f>IF(FN_MC!B213="","*",FN_MC!B213)</f>
        <v>*</v>
      </c>
      <c r="G210" s="110" t="str">
        <f>IF(FN_MC!D213="","*",FN_MC!D213)</f>
        <v>*</v>
      </c>
      <c r="H210" s="110" t="str">
        <f>IF(FN_MC!F213="","*",FN_MC!F213)</f>
        <v>*</v>
      </c>
      <c r="I210" s="110" t="str">
        <f>IF(FN_MC!H213="","*",FN_MC!H213)</f>
        <v>*</v>
      </c>
      <c r="J210" s="110" t="str">
        <f>IF(FN_MC!I213="","*",FN_MC!I213)</f>
        <v>*</v>
      </c>
      <c r="K210" s="110" t="str">
        <f>IF(FN_MC!M213="","*",FN_MC!M213)</f>
        <v>-</v>
      </c>
      <c r="L210" s="110" t="str">
        <f>IF(FN_MC!N213="","*",FN_MC!N213)</f>
        <v>-</v>
      </c>
      <c r="M210" s="111" t="str">
        <f>IF(FN_MC!J213="","*",FN_MC!J213)</f>
        <v>*</v>
      </c>
      <c r="N210" s="290" t="str">
        <f>IF(FN_MC!K213="","*",FN_MC!K213)</f>
        <v>*</v>
      </c>
      <c r="O210" s="290" t="str">
        <f>IF(FN_MC!L213="","*",FN_MC!L213)</f>
        <v>-</v>
      </c>
      <c r="P210" s="111"/>
      <c r="Q210" s="128" t="str">
        <f>IF(FN_MC!O213="","*",FN_MC!O213)</f>
        <v>*</v>
      </c>
      <c r="R210" s="128" t="str">
        <f>IF(FN_MC!P213="","*",FN_MC!P213)</f>
        <v>*</v>
      </c>
      <c r="S210" s="110" t="str">
        <f>IF(FN_MC!Q213="","*",CONCATENATE(FN_MC!Q213," ",FN_MC!R213))</f>
        <v>*</v>
      </c>
      <c r="T210" s="110" t="str">
        <f>IF(FN_MC!V213="","*",FN_MC!V213)</f>
        <v>*</v>
      </c>
      <c r="U210" s="110" t="str">
        <f>IF(FN_MC!W213="","*",FN_MC!W213)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IF(FN_MC!Y214="","*",FN_MC!Y214)</f>
        <v>*</v>
      </c>
      <c r="B211" s="109" t="str">
        <f>IF(FN_MC!X214="","*",FN_MC!X214)</f>
        <v>*</v>
      </c>
      <c r="C211" s="109" t="str">
        <f>IF(FN_MC!Z214="","*",FN_MC!Z214)</f>
        <v>*</v>
      </c>
      <c r="D211" s="110" t="str">
        <f>IF(FN_MC!S214="","*",FN_MC!S214)</f>
        <v>-</v>
      </c>
      <c r="E211" s="110" t="str">
        <f>IF(FN_MC!T214="","*",FN_MC!T214)</f>
        <v>-</v>
      </c>
      <c r="F211" s="110" t="str">
        <f>IF(FN_MC!B214="","*",FN_MC!B214)</f>
        <v>*</v>
      </c>
      <c r="G211" s="110" t="str">
        <f>IF(FN_MC!D214="","*",FN_MC!D214)</f>
        <v>*</v>
      </c>
      <c r="H211" s="110" t="str">
        <f>IF(FN_MC!F214="","*",FN_MC!F214)</f>
        <v>*</v>
      </c>
      <c r="I211" s="110" t="str">
        <f>IF(FN_MC!H214="","*",FN_MC!H214)</f>
        <v>*</v>
      </c>
      <c r="J211" s="110" t="str">
        <f>IF(FN_MC!I214="","*",FN_MC!I214)</f>
        <v>*</v>
      </c>
      <c r="K211" s="110" t="str">
        <f>IF(FN_MC!M214="","*",FN_MC!M214)</f>
        <v>-</v>
      </c>
      <c r="L211" s="110" t="str">
        <f>IF(FN_MC!N214="","*",FN_MC!N214)</f>
        <v>-</v>
      </c>
      <c r="M211" s="111" t="str">
        <f>IF(FN_MC!J214="","*",FN_MC!J214)</f>
        <v>*</v>
      </c>
      <c r="N211" s="290" t="str">
        <f>IF(FN_MC!K214="","*",FN_MC!K214)</f>
        <v>*</v>
      </c>
      <c r="O211" s="290" t="str">
        <f>IF(FN_MC!L214="","*",FN_MC!L214)</f>
        <v>-</v>
      </c>
      <c r="P211" s="111"/>
      <c r="Q211" s="128" t="str">
        <f>IF(FN_MC!O214="","*",FN_MC!O214)</f>
        <v>*</v>
      </c>
      <c r="R211" s="128" t="str">
        <f>IF(FN_MC!P214="","*",FN_MC!P214)</f>
        <v>*</v>
      </c>
      <c r="S211" s="110" t="str">
        <f>IF(FN_MC!Q214="","*",CONCATENATE(FN_MC!Q214," ",FN_MC!R214))</f>
        <v>*</v>
      </c>
      <c r="T211" s="110" t="str">
        <f>IF(FN_MC!V214="","*",FN_MC!V214)</f>
        <v>*</v>
      </c>
      <c r="U211" s="110" t="str">
        <f>IF(FN_MC!W214="","*",FN_MC!W214)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IF(FN_MC!Y215="","*",FN_MC!Y215)</f>
        <v>*</v>
      </c>
      <c r="B212" s="109" t="str">
        <f>IF(FN_MC!X215="","*",FN_MC!X215)</f>
        <v>*</v>
      </c>
      <c r="C212" s="109" t="str">
        <f>IF(FN_MC!Z215="","*",FN_MC!Z215)</f>
        <v>*</v>
      </c>
      <c r="D212" s="110" t="str">
        <f>IF(FN_MC!S215="","*",FN_MC!S215)</f>
        <v>-</v>
      </c>
      <c r="E212" s="110" t="str">
        <f>IF(FN_MC!T215="","*",FN_MC!T215)</f>
        <v>-</v>
      </c>
      <c r="F212" s="110" t="str">
        <f>IF(FN_MC!B215="","*",FN_MC!B215)</f>
        <v>*</v>
      </c>
      <c r="G212" s="110" t="str">
        <f>IF(FN_MC!D215="","*",FN_MC!D215)</f>
        <v>*</v>
      </c>
      <c r="H212" s="110" t="str">
        <f>IF(FN_MC!F215="","*",FN_MC!F215)</f>
        <v>*</v>
      </c>
      <c r="I212" s="110" t="str">
        <f>IF(FN_MC!H215="","*",FN_MC!H215)</f>
        <v>*</v>
      </c>
      <c r="J212" s="110" t="str">
        <f>IF(FN_MC!I215="","*",FN_MC!I215)</f>
        <v>*</v>
      </c>
      <c r="K212" s="110" t="str">
        <f>IF(FN_MC!M215="","*",FN_MC!M215)</f>
        <v>-</v>
      </c>
      <c r="L212" s="110" t="str">
        <f>IF(FN_MC!N215="","*",FN_MC!N215)</f>
        <v>-</v>
      </c>
      <c r="M212" s="111" t="str">
        <f>IF(FN_MC!J215="","*",FN_MC!J215)</f>
        <v>*</v>
      </c>
      <c r="N212" s="290" t="str">
        <f>IF(FN_MC!K215="","*",FN_MC!K215)</f>
        <v>*</v>
      </c>
      <c r="O212" s="290" t="str">
        <f>IF(FN_MC!L215="","*",FN_MC!L215)</f>
        <v>-</v>
      </c>
      <c r="P212" s="111"/>
      <c r="Q212" s="128" t="str">
        <f>IF(FN_MC!O215="","*",FN_MC!O215)</f>
        <v>*</v>
      </c>
      <c r="R212" s="128" t="str">
        <f>IF(FN_MC!P215="","*",FN_MC!P215)</f>
        <v>*</v>
      </c>
      <c r="S212" s="110" t="str">
        <f>IF(FN_MC!Q215="","*",CONCATENATE(FN_MC!Q215," ",FN_MC!R215))</f>
        <v>*</v>
      </c>
      <c r="T212" s="110" t="str">
        <f>IF(FN_MC!V215="","*",FN_MC!V215)</f>
        <v>*</v>
      </c>
      <c r="U212" s="110" t="str">
        <f>IF(FN_MC!W215="","*",FN_MC!W215)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IF(FN_MC!Y216="","*",FN_MC!Y216)</f>
        <v>*</v>
      </c>
      <c r="B213" s="109" t="str">
        <f>IF(FN_MC!X216="","*",FN_MC!X216)</f>
        <v>*</v>
      </c>
      <c r="C213" s="109" t="str">
        <f>IF(FN_MC!Z216="","*",FN_MC!Z216)</f>
        <v>*</v>
      </c>
      <c r="D213" s="110" t="str">
        <f>IF(FN_MC!S216="","*",FN_MC!S216)</f>
        <v>-</v>
      </c>
      <c r="E213" s="110" t="str">
        <f>IF(FN_MC!T216="","*",FN_MC!T216)</f>
        <v>-</v>
      </c>
      <c r="F213" s="110" t="str">
        <f>IF(FN_MC!B216="","*",FN_MC!B216)</f>
        <v>*</v>
      </c>
      <c r="G213" s="110" t="str">
        <f>IF(FN_MC!D216="","*",FN_MC!D216)</f>
        <v>*</v>
      </c>
      <c r="H213" s="110" t="str">
        <f>IF(FN_MC!F216="","*",FN_MC!F216)</f>
        <v>*</v>
      </c>
      <c r="I213" s="110" t="str">
        <f>IF(FN_MC!H216="","*",FN_MC!H216)</f>
        <v>*</v>
      </c>
      <c r="J213" s="110" t="str">
        <f>IF(FN_MC!I216="","*",FN_MC!I216)</f>
        <v>*</v>
      </c>
      <c r="K213" s="110" t="str">
        <f>IF(FN_MC!M216="","*",FN_MC!M216)</f>
        <v>-</v>
      </c>
      <c r="L213" s="110" t="str">
        <f>IF(FN_MC!N216="","*",FN_MC!N216)</f>
        <v>-</v>
      </c>
      <c r="M213" s="111" t="str">
        <f>IF(FN_MC!J216="","*",FN_MC!J216)</f>
        <v>*</v>
      </c>
      <c r="N213" s="290" t="str">
        <f>IF(FN_MC!K216="","*",FN_MC!K216)</f>
        <v>*</v>
      </c>
      <c r="O213" s="290" t="str">
        <f>IF(FN_MC!L216="","*",FN_MC!L216)</f>
        <v>-</v>
      </c>
      <c r="P213" s="111"/>
      <c r="Q213" s="128" t="str">
        <f>IF(FN_MC!O216="","*",FN_MC!O216)</f>
        <v>*</v>
      </c>
      <c r="R213" s="128" t="str">
        <f>IF(FN_MC!P216="","*",FN_MC!P216)</f>
        <v>*</v>
      </c>
      <c r="S213" s="110" t="str">
        <f>IF(FN_MC!Q216="","*",CONCATENATE(FN_MC!Q216," ",FN_MC!R216))</f>
        <v>*</v>
      </c>
      <c r="T213" s="110" t="str">
        <f>IF(FN_MC!V216="","*",FN_MC!V216)</f>
        <v>*</v>
      </c>
      <c r="U213" s="110" t="str">
        <f>IF(FN_MC!W216="","*",FN_MC!W216)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IF(FN_MC!Y217="","*",FN_MC!Y217)</f>
        <v>*</v>
      </c>
      <c r="B214" s="109" t="str">
        <f>IF(FN_MC!X217="","*",FN_MC!X217)</f>
        <v>*</v>
      </c>
      <c r="C214" s="109" t="str">
        <f>IF(FN_MC!Z217="","*",FN_MC!Z217)</f>
        <v>*</v>
      </c>
      <c r="D214" s="110" t="str">
        <f>IF(FN_MC!S217="","*",FN_MC!S217)</f>
        <v>-</v>
      </c>
      <c r="E214" s="110" t="str">
        <f>IF(FN_MC!T217="","*",FN_MC!T217)</f>
        <v>-</v>
      </c>
      <c r="F214" s="110" t="str">
        <f>IF(FN_MC!B217="","*",FN_MC!B217)</f>
        <v>*</v>
      </c>
      <c r="G214" s="110" t="str">
        <f>IF(FN_MC!D217="","*",FN_MC!D217)</f>
        <v>*</v>
      </c>
      <c r="H214" s="110" t="str">
        <f>IF(FN_MC!F217="","*",FN_MC!F217)</f>
        <v>*</v>
      </c>
      <c r="I214" s="110" t="str">
        <f>IF(FN_MC!H217="","*",FN_MC!H217)</f>
        <v>*</v>
      </c>
      <c r="J214" s="110" t="str">
        <f>IF(FN_MC!I217="","*",FN_MC!I217)</f>
        <v>*</v>
      </c>
      <c r="K214" s="110" t="str">
        <f>IF(FN_MC!M217="","*",FN_MC!M217)</f>
        <v>-</v>
      </c>
      <c r="L214" s="110" t="str">
        <f>IF(FN_MC!N217="","*",FN_MC!N217)</f>
        <v>-</v>
      </c>
      <c r="M214" s="111" t="str">
        <f>IF(FN_MC!J217="","*",FN_MC!J217)</f>
        <v>*</v>
      </c>
      <c r="N214" s="290" t="str">
        <f>IF(FN_MC!K217="","*",FN_MC!K217)</f>
        <v>*</v>
      </c>
      <c r="O214" s="290" t="str">
        <f>IF(FN_MC!L217="","*",FN_MC!L217)</f>
        <v>-</v>
      </c>
      <c r="P214" s="111"/>
      <c r="Q214" s="128" t="str">
        <f>IF(FN_MC!O217="","*",FN_MC!O217)</f>
        <v>*</v>
      </c>
      <c r="R214" s="128" t="str">
        <f>IF(FN_MC!P217="","*",FN_MC!P217)</f>
        <v>*</v>
      </c>
      <c r="S214" s="110" t="str">
        <f>IF(FN_MC!Q217="","*",CONCATENATE(FN_MC!Q217," ",FN_MC!R217))</f>
        <v>*</v>
      </c>
      <c r="T214" s="110" t="str">
        <f>IF(FN_MC!V217="","*",FN_MC!V217)</f>
        <v>*</v>
      </c>
      <c r="U214" s="110" t="str">
        <f>IF(FN_MC!W217="","*",FN_MC!W217)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IF(FN_MC!Y218="","*",FN_MC!Y218)</f>
        <v>*</v>
      </c>
      <c r="B215" s="109" t="str">
        <f>IF(FN_MC!X218="","*",FN_MC!X218)</f>
        <v>*</v>
      </c>
      <c r="C215" s="109" t="str">
        <f>IF(FN_MC!Z218="","*",FN_MC!Z218)</f>
        <v>*</v>
      </c>
      <c r="D215" s="110" t="str">
        <f>IF(FN_MC!S218="","*",FN_MC!S218)</f>
        <v>-</v>
      </c>
      <c r="E215" s="110" t="str">
        <f>IF(FN_MC!T218="","*",FN_MC!T218)</f>
        <v>-</v>
      </c>
      <c r="F215" s="110" t="str">
        <f>IF(FN_MC!B218="","*",FN_MC!B218)</f>
        <v>*</v>
      </c>
      <c r="G215" s="110" t="str">
        <f>IF(FN_MC!D218="","*",FN_MC!D218)</f>
        <v>*</v>
      </c>
      <c r="H215" s="110" t="str">
        <f>IF(FN_MC!F218="","*",FN_MC!F218)</f>
        <v>*</v>
      </c>
      <c r="I215" s="110" t="str">
        <f>IF(FN_MC!H218="","*",FN_MC!H218)</f>
        <v>*</v>
      </c>
      <c r="J215" s="110" t="str">
        <f>IF(FN_MC!I218="","*",FN_MC!I218)</f>
        <v>*</v>
      </c>
      <c r="K215" s="110" t="str">
        <f>IF(FN_MC!M218="","*",FN_MC!M218)</f>
        <v>-</v>
      </c>
      <c r="L215" s="110" t="str">
        <f>IF(FN_MC!N218="","*",FN_MC!N218)</f>
        <v>-</v>
      </c>
      <c r="M215" s="111" t="str">
        <f>IF(FN_MC!J218="","*",FN_MC!J218)</f>
        <v>*</v>
      </c>
      <c r="N215" s="290" t="str">
        <f>IF(FN_MC!K218="","*",FN_MC!K218)</f>
        <v>*</v>
      </c>
      <c r="O215" s="290" t="str">
        <f>IF(FN_MC!L218="","*",FN_MC!L218)</f>
        <v>-</v>
      </c>
      <c r="P215" s="111"/>
      <c r="Q215" s="128" t="str">
        <f>IF(FN_MC!O218="","*",FN_MC!O218)</f>
        <v>*</v>
      </c>
      <c r="R215" s="128" t="str">
        <f>IF(FN_MC!P218="","*",FN_MC!P218)</f>
        <v>*</v>
      </c>
      <c r="S215" s="110" t="str">
        <f>IF(FN_MC!Q218="","*",CONCATENATE(FN_MC!Q218," ",FN_MC!R218))</f>
        <v>*</v>
      </c>
      <c r="T215" s="110" t="str">
        <f>IF(FN_MC!V218="","*",FN_MC!V218)</f>
        <v>*</v>
      </c>
      <c r="U215" s="110" t="str">
        <f>IF(FN_MC!W218="","*",FN_MC!W218)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IF(FN_MC!Y219="","*",FN_MC!Y219)</f>
        <v>*</v>
      </c>
      <c r="B216" s="109" t="str">
        <f>IF(FN_MC!X219="","*",FN_MC!X219)</f>
        <v>*</v>
      </c>
      <c r="C216" s="109" t="str">
        <f>IF(FN_MC!Z219="","*",FN_MC!Z219)</f>
        <v>*</v>
      </c>
      <c r="D216" s="110" t="str">
        <f>IF(FN_MC!S219="","*",FN_MC!S219)</f>
        <v>-</v>
      </c>
      <c r="E216" s="110" t="str">
        <f>IF(FN_MC!T219="","*",FN_MC!T219)</f>
        <v>-</v>
      </c>
      <c r="F216" s="110" t="str">
        <f>IF(FN_MC!B219="","*",FN_MC!B219)</f>
        <v>*</v>
      </c>
      <c r="G216" s="110" t="str">
        <f>IF(FN_MC!D219="","*",FN_MC!D219)</f>
        <v>*</v>
      </c>
      <c r="H216" s="110" t="str">
        <f>IF(FN_MC!F219="","*",FN_MC!F219)</f>
        <v>*</v>
      </c>
      <c r="I216" s="110" t="str">
        <f>IF(FN_MC!H219="","*",FN_MC!H219)</f>
        <v>*</v>
      </c>
      <c r="J216" s="110" t="str">
        <f>IF(FN_MC!I219="","*",FN_MC!I219)</f>
        <v>*</v>
      </c>
      <c r="K216" s="110" t="str">
        <f>IF(FN_MC!M219="","*",FN_MC!M219)</f>
        <v>-</v>
      </c>
      <c r="L216" s="110" t="str">
        <f>IF(FN_MC!N219="","*",FN_MC!N219)</f>
        <v>-</v>
      </c>
      <c r="M216" s="111" t="str">
        <f>IF(FN_MC!J219="","*",FN_MC!J219)</f>
        <v>*</v>
      </c>
      <c r="N216" s="290" t="str">
        <f>IF(FN_MC!K219="","*",FN_MC!K219)</f>
        <v>*</v>
      </c>
      <c r="O216" s="290" t="str">
        <f>IF(FN_MC!L219="","*",FN_MC!L219)</f>
        <v>-</v>
      </c>
      <c r="P216" s="111"/>
      <c r="Q216" s="128" t="str">
        <f>IF(FN_MC!O219="","*",FN_MC!O219)</f>
        <v>*</v>
      </c>
      <c r="R216" s="128" t="str">
        <f>IF(FN_MC!P219="","*",FN_MC!P219)</f>
        <v>*</v>
      </c>
      <c r="S216" s="110" t="str">
        <f>IF(FN_MC!Q219="","*",CONCATENATE(FN_MC!Q219," ",FN_MC!R219))</f>
        <v>*</v>
      </c>
      <c r="T216" s="110" t="str">
        <f>IF(FN_MC!V219="","*",FN_MC!V219)</f>
        <v>*</v>
      </c>
      <c r="U216" s="110" t="str">
        <f>IF(FN_MC!W219="","*",FN_MC!W219)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IF(FN_MC!Y220="","*",FN_MC!Y220)</f>
        <v>*</v>
      </c>
      <c r="B217" s="109" t="str">
        <f>IF(FN_MC!X220="","*",FN_MC!X220)</f>
        <v>*</v>
      </c>
      <c r="C217" s="109" t="str">
        <f>IF(FN_MC!Z220="","*",FN_MC!Z220)</f>
        <v>*</v>
      </c>
      <c r="D217" s="110" t="str">
        <f>IF(FN_MC!S220="","*",FN_MC!S220)</f>
        <v>-</v>
      </c>
      <c r="E217" s="110" t="str">
        <f>IF(FN_MC!T220="","*",FN_MC!T220)</f>
        <v>-</v>
      </c>
      <c r="F217" s="110" t="str">
        <f>IF(FN_MC!B220="","*",FN_MC!B220)</f>
        <v>*</v>
      </c>
      <c r="G217" s="110" t="str">
        <f>IF(FN_MC!D220="","*",FN_MC!D220)</f>
        <v>*</v>
      </c>
      <c r="H217" s="110" t="str">
        <f>IF(FN_MC!F220="","*",FN_MC!F220)</f>
        <v>*</v>
      </c>
      <c r="I217" s="110" t="str">
        <f>IF(FN_MC!H220="","*",FN_MC!H220)</f>
        <v>*</v>
      </c>
      <c r="J217" s="110" t="str">
        <f>IF(FN_MC!I220="","*",FN_MC!I220)</f>
        <v>*</v>
      </c>
      <c r="K217" s="110" t="str">
        <f>IF(FN_MC!M220="","*",FN_MC!M220)</f>
        <v>-</v>
      </c>
      <c r="L217" s="110" t="str">
        <f>IF(FN_MC!N220="","*",FN_MC!N220)</f>
        <v>-</v>
      </c>
      <c r="M217" s="111" t="str">
        <f>IF(FN_MC!J220="","*",FN_MC!J220)</f>
        <v>*</v>
      </c>
      <c r="N217" s="290" t="str">
        <f>IF(FN_MC!K220="","*",FN_MC!K220)</f>
        <v>*</v>
      </c>
      <c r="O217" s="290" t="str">
        <f>IF(FN_MC!L220="","*",FN_MC!L220)</f>
        <v>-</v>
      </c>
      <c r="P217" s="111"/>
      <c r="Q217" s="128" t="str">
        <f>IF(FN_MC!O220="","*",FN_MC!O220)</f>
        <v>*</v>
      </c>
      <c r="R217" s="128" t="str">
        <f>IF(FN_MC!P220="","*",FN_MC!P220)</f>
        <v>*</v>
      </c>
      <c r="S217" s="110" t="str">
        <f>IF(FN_MC!Q220="","*",CONCATENATE(FN_MC!Q220," ",FN_MC!R220))</f>
        <v>*</v>
      </c>
      <c r="T217" s="110" t="str">
        <f>IF(FN_MC!V220="","*",FN_MC!V220)</f>
        <v>*</v>
      </c>
      <c r="U217" s="110" t="str">
        <f>IF(FN_MC!W220="","*",FN_MC!W220)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IF(FN_MC!Y221="","*",FN_MC!Y221)</f>
        <v>*</v>
      </c>
      <c r="B218" s="109" t="str">
        <f>IF(FN_MC!X221="","*",FN_MC!X221)</f>
        <v>*</v>
      </c>
      <c r="C218" s="109" t="str">
        <f>IF(FN_MC!Z221="","*",FN_MC!Z221)</f>
        <v>*</v>
      </c>
      <c r="D218" s="110" t="str">
        <f>IF(FN_MC!S221="","*",FN_MC!S221)</f>
        <v>-</v>
      </c>
      <c r="E218" s="110" t="str">
        <f>IF(FN_MC!T221="","*",FN_MC!T221)</f>
        <v>-</v>
      </c>
      <c r="F218" s="110" t="str">
        <f>IF(FN_MC!B221="","*",FN_MC!B221)</f>
        <v>*</v>
      </c>
      <c r="G218" s="110" t="str">
        <f>IF(FN_MC!D221="","*",FN_MC!D221)</f>
        <v>*</v>
      </c>
      <c r="H218" s="110" t="str">
        <f>IF(FN_MC!F221="","*",FN_MC!F221)</f>
        <v>*</v>
      </c>
      <c r="I218" s="110" t="str">
        <f>IF(FN_MC!H221="","*",FN_MC!H221)</f>
        <v>*</v>
      </c>
      <c r="J218" s="110" t="str">
        <f>IF(FN_MC!I221="","*",FN_MC!I221)</f>
        <v>*</v>
      </c>
      <c r="K218" s="110" t="str">
        <f>IF(FN_MC!M221="","*",FN_MC!M221)</f>
        <v>-</v>
      </c>
      <c r="L218" s="110" t="str">
        <f>IF(FN_MC!N221="","*",FN_MC!N221)</f>
        <v>-</v>
      </c>
      <c r="M218" s="111" t="str">
        <f>IF(FN_MC!J221="","*",FN_MC!J221)</f>
        <v>*</v>
      </c>
      <c r="N218" s="290" t="str">
        <f>IF(FN_MC!K221="","*",FN_MC!K221)</f>
        <v>*</v>
      </c>
      <c r="O218" s="290" t="str">
        <f>IF(FN_MC!L221="","*",FN_MC!L221)</f>
        <v>-</v>
      </c>
      <c r="P218" s="111"/>
      <c r="Q218" s="128" t="str">
        <f>IF(FN_MC!O221="","*",FN_MC!O221)</f>
        <v>*</v>
      </c>
      <c r="R218" s="128" t="str">
        <f>IF(FN_MC!P221="","*",FN_MC!P221)</f>
        <v>*</v>
      </c>
      <c r="S218" s="110" t="str">
        <f>IF(FN_MC!Q221="","*",CONCATENATE(FN_MC!Q221," ",FN_MC!R221))</f>
        <v>*</v>
      </c>
      <c r="T218" s="110" t="str">
        <f>IF(FN_MC!V221="","*",FN_MC!V221)</f>
        <v>*</v>
      </c>
      <c r="U218" s="110" t="str">
        <f>IF(FN_MC!W221="","*",FN_MC!W221)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IF(FN_MC!Y222="","*",FN_MC!Y222)</f>
        <v>*</v>
      </c>
      <c r="B219" s="109" t="str">
        <f>IF(FN_MC!X222="","*",FN_MC!X222)</f>
        <v>*</v>
      </c>
      <c r="C219" s="109" t="str">
        <f>IF(FN_MC!Z222="","*",FN_MC!Z222)</f>
        <v>*</v>
      </c>
      <c r="D219" s="110" t="str">
        <f>IF(FN_MC!S222="","*",FN_MC!S222)</f>
        <v>-</v>
      </c>
      <c r="E219" s="110" t="str">
        <f>IF(FN_MC!T222="","*",FN_MC!T222)</f>
        <v>-</v>
      </c>
      <c r="F219" s="110" t="str">
        <f>IF(FN_MC!B222="","*",FN_MC!B222)</f>
        <v>*</v>
      </c>
      <c r="G219" s="110" t="str">
        <f>IF(FN_MC!D222="","*",FN_MC!D222)</f>
        <v>*</v>
      </c>
      <c r="H219" s="110" t="str">
        <f>IF(FN_MC!F222="","*",FN_MC!F222)</f>
        <v>*</v>
      </c>
      <c r="I219" s="110" t="str">
        <f>IF(FN_MC!H222="","*",FN_MC!H222)</f>
        <v>*</v>
      </c>
      <c r="J219" s="110" t="str">
        <f>IF(FN_MC!I222="","*",FN_MC!I222)</f>
        <v>*</v>
      </c>
      <c r="K219" s="110" t="str">
        <f>IF(FN_MC!M222="","*",FN_MC!M222)</f>
        <v>-</v>
      </c>
      <c r="L219" s="110" t="str">
        <f>IF(FN_MC!N222="","*",FN_MC!N222)</f>
        <v>-</v>
      </c>
      <c r="M219" s="111" t="str">
        <f>IF(FN_MC!J222="","*",FN_MC!J222)</f>
        <v>*</v>
      </c>
      <c r="N219" s="290" t="str">
        <f>IF(FN_MC!K222="","*",FN_MC!K222)</f>
        <v>*</v>
      </c>
      <c r="O219" s="290" t="str">
        <f>IF(FN_MC!L222="","*",FN_MC!L222)</f>
        <v>-</v>
      </c>
      <c r="P219" s="111"/>
      <c r="Q219" s="128" t="str">
        <f>IF(FN_MC!O222="","*",FN_MC!O222)</f>
        <v>*</v>
      </c>
      <c r="R219" s="128" t="str">
        <f>IF(FN_MC!P222="","*",FN_MC!P222)</f>
        <v>*</v>
      </c>
      <c r="S219" s="110" t="str">
        <f>IF(FN_MC!Q222="","*",CONCATENATE(FN_MC!Q222," ",FN_MC!R222))</f>
        <v>*</v>
      </c>
      <c r="T219" s="110" t="str">
        <f>IF(FN_MC!V222="","*",FN_MC!V222)</f>
        <v>*</v>
      </c>
      <c r="U219" s="110" t="str">
        <f>IF(FN_MC!W222="","*",FN_MC!W222)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IF(FN_MC!Y223="","*",FN_MC!Y223)</f>
        <v>*</v>
      </c>
      <c r="B220" s="109" t="str">
        <f>IF(FN_MC!X223="","*",FN_MC!X223)</f>
        <v>*</v>
      </c>
      <c r="C220" s="109" t="str">
        <f>IF(FN_MC!Z223="","*",FN_MC!Z223)</f>
        <v>*</v>
      </c>
      <c r="D220" s="110" t="str">
        <f>IF(FN_MC!S223="","*",FN_MC!S223)</f>
        <v>-</v>
      </c>
      <c r="E220" s="110" t="str">
        <f>IF(FN_MC!T223="","*",FN_MC!T223)</f>
        <v>-</v>
      </c>
      <c r="F220" s="110" t="str">
        <f>IF(FN_MC!B223="","*",FN_MC!B223)</f>
        <v>*</v>
      </c>
      <c r="G220" s="110" t="str">
        <f>IF(FN_MC!D223="","*",FN_MC!D223)</f>
        <v>*</v>
      </c>
      <c r="H220" s="110" t="str">
        <f>IF(FN_MC!F223="","*",FN_MC!F223)</f>
        <v>*</v>
      </c>
      <c r="I220" s="110" t="str">
        <f>IF(FN_MC!H223="","*",FN_MC!H223)</f>
        <v>*</v>
      </c>
      <c r="J220" s="110" t="str">
        <f>IF(FN_MC!I223="","*",FN_MC!I223)</f>
        <v>*</v>
      </c>
      <c r="K220" s="110" t="str">
        <f>IF(FN_MC!M223="","*",FN_MC!M223)</f>
        <v>-</v>
      </c>
      <c r="L220" s="110" t="str">
        <f>IF(FN_MC!N223="","*",FN_MC!N223)</f>
        <v>-</v>
      </c>
      <c r="M220" s="111" t="str">
        <f>IF(FN_MC!J223="","*",FN_MC!J223)</f>
        <v>*</v>
      </c>
      <c r="N220" s="290" t="str">
        <f>IF(FN_MC!K223="","*",FN_MC!K223)</f>
        <v>*</v>
      </c>
      <c r="O220" s="290" t="str">
        <f>IF(FN_MC!L223="","*",FN_MC!L223)</f>
        <v>-</v>
      </c>
      <c r="P220" s="111"/>
      <c r="Q220" s="128" t="str">
        <f>IF(FN_MC!O223="","*",FN_MC!O223)</f>
        <v>*</v>
      </c>
      <c r="R220" s="128" t="str">
        <f>IF(FN_MC!P223="","*",FN_MC!P223)</f>
        <v>*</v>
      </c>
      <c r="S220" s="110" t="str">
        <f>IF(FN_MC!Q223="","*",CONCATENATE(FN_MC!Q223," ",FN_MC!R223))</f>
        <v>*</v>
      </c>
      <c r="T220" s="110" t="str">
        <f>IF(FN_MC!V223="","*",FN_MC!V223)</f>
        <v>*</v>
      </c>
      <c r="U220" s="110" t="str">
        <f>IF(FN_MC!W223="","*",FN_MC!W223)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IF(FN_MC!Y224="","*",FN_MC!Y224)</f>
        <v>*</v>
      </c>
      <c r="B221" s="109" t="str">
        <f>IF(FN_MC!X224="","*",FN_MC!X224)</f>
        <v>*</v>
      </c>
      <c r="C221" s="109" t="str">
        <f>IF(FN_MC!Z224="","*",FN_MC!Z224)</f>
        <v>*</v>
      </c>
      <c r="D221" s="110" t="str">
        <f>IF(FN_MC!S224="","*",FN_MC!S224)</f>
        <v>-</v>
      </c>
      <c r="E221" s="110" t="str">
        <f>IF(FN_MC!T224="","*",FN_MC!T224)</f>
        <v>-</v>
      </c>
      <c r="F221" s="110" t="str">
        <f>IF(FN_MC!B224="","*",FN_MC!B224)</f>
        <v>*</v>
      </c>
      <c r="G221" s="110" t="str">
        <f>IF(FN_MC!D224="","*",FN_MC!D224)</f>
        <v>*</v>
      </c>
      <c r="H221" s="110" t="str">
        <f>IF(FN_MC!F224="","*",FN_MC!F224)</f>
        <v>*</v>
      </c>
      <c r="I221" s="110" t="str">
        <f>IF(FN_MC!H224="","*",FN_MC!H224)</f>
        <v>*</v>
      </c>
      <c r="J221" s="110" t="str">
        <f>IF(FN_MC!I224="","*",FN_MC!I224)</f>
        <v>*</v>
      </c>
      <c r="K221" s="110" t="str">
        <f>IF(FN_MC!M224="","*",FN_MC!M224)</f>
        <v>-</v>
      </c>
      <c r="L221" s="110" t="str">
        <f>IF(FN_MC!N224="","*",FN_MC!N224)</f>
        <v>-</v>
      </c>
      <c r="M221" s="111" t="str">
        <f>IF(FN_MC!J224="","*",FN_MC!J224)</f>
        <v>*</v>
      </c>
      <c r="N221" s="290" t="str">
        <f>IF(FN_MC!K224="","*",FN_MC!K224)</f>
        <v>*</v>
      </c>
      <c r="O221" s="290" t="str">
        <f>IF(FN_MC!L224="","*",FN_MC!L224)</f>
        <v>-</v>
      </c>
      <c r="P221" s="111"/>
      <c r="Q221" s="128" t="str">
        <f>IF(FN_MC!O224="","*",FN_MC!O224)</f>
        <v>*</v>
      </c>
      <c r="R221" s="128" t="str">
        <f>IF(FN_MC!P224="","*",FN_MC!P224)</f>
        <v>*</v>
      </c>
      <c r="S221" s="110" t="str">
        <f>IF(FN_MC!Q224="","*",CONCATENATE(FN_MC!Q224," ",FN_MC!R224))</f>
        <v>*</v>
      </c>
      <c r="T221" s="110" t="str">
        <f>IF(FN_MC!V224="","*",FN_MC!V224)</f>
        <v>*</v>
      </c>
      <c r="U221" s="110" t="str">
        <f>IF(FN_MC!W224="","*",FN_MC!W224)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IF(FN_MC!Y225="","*",FN_MC!Y225)</f>
        <v>*</v>
      </c>
      <c r="B222" s="109" t="str">
        <f>IF(FN_MC!X225="","*",FN_MC!X225)</f>
        <v>*</v>
      </c>
      <c r="C222" s="109" t="str">
        <f>IF(FN_MC!Z225="","*",FN_MC!Z225)</f>
        <v>*</v>
      </c>
      <c r="D222" s="110" t="str">
        <f>IF(FN_MC!S225="","*",FN_MC!S225)</f>
        <v>-</v>
      </c>
      <c r="E222" s="110" t="str">
        <f>IF(FN_MC!T225="","*",FN_MC!T225)</f>
        <v>-</v>
      </c>
      <c r="F222" s="110" t="str">
        <f>IF(FN_MC!B225="","*",FN_MC!B225)</f>
        <v>*</v>
      </c>
      <c r="G222" s="110" t="str">
        <f>IF(FN_MC!D225="","*",FN_MC!D225)</f>
        <v>*</v>
      </c>
      <c r="H222" s="110" t="str">
        <f>IF(FN_MC!F225="","*",FN_MC!F225)</f>
        <v>*</v>
      </c>
      <c r="I222" s="110" t="str">
        <f>IF(FN_MC!H225="","*",FN_MC!H225)</f>
        <v>*</v>
      </c>
      <c r="J222" s="110" t="str">
        <f>IF(FN_MC!I225="","*",FN_MC!I225)</f>
        <v>*</v>
      </c>
      <c r="K222" s="110" t="str">
        <f>IF(FN_MC!M225="","*",FN_MC!M225)</f>
        <v>-</v>
      </c>
      <c r="L222" s="110" t="str">
        <f>IF(FN_MC!N225="","*",FN_MC!N225)</f>
        <v>-</v>
      </c>
      <c r="M222" s="111" t="str">
        <f>IF(FN_MC!J225="","*",FN_MC!J225)</f>
        <v>*</v>
      </c>
      <c r="N222" s="290" t="str">
        <f>IF(FN_MC!K225="","*",FN_MC!K225)</f>
        <v>*</v>
      </c>
      <c r="O222" s="290" t="str">
        <f>IF(FN_MC!L225="","*",FN_MC!L225)</f>
        <v>-</v>
      </c>
      <c r="P222" s="111"/>
      <c r="Q222" s="128" t="str">
        <f>IF(FN_MC!O225="","*",FN_MC!O225)</f>
        <v>*</v>
      </c>
      <c r="R222" s="128" t="str">
        <f>IF(FN_MC!P225="","*",FN_MC!P225)</f>
        <v>*</v>
      </c>
      <c r="S222" s="110" t="str">
        <f>IF(FN_MC!Q225="","*",CONCATENATE(FN_MC!Q225," ",FN_MC!R225))</f>
        <v>*</v>
      </c>
      <c r="T222" s="110" t="str">
        <f>IF(FN_MC!V225="","*",FN_MC!V225)</f>
        <v>*</v>
      </c>
      <c r="U222" s="110" t="str">
        <f>IF(FN_MC!W225="","*",FN_MC!W225)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IF(FN_MC!Y226="","*",FN_MC!Y226)</f>
        <v>*</v>
      </c>
      <c r="B223" s="109" t="str">
        <f>IF(FN_MC!X226="","*",FN_MC!X226)</f>
        <v>*</v>
      </c>
      <c r="C223" s="109" t="str">
        <f>IF(FN_MC!Z226="","*",FN_MC!Z226)</f>
        <v>*</v>
      </c>
      <c r="D223" s="110" t="str">
        <f>IF(FN_MC!S226="","*",FN_MC!S226)</f>
        <v>-</v>
      </c>
      <c r="E223" s="110" t="str">
        <f>IF(FN_MC!T226="","*",FN_MC!T226)</f>
        <v>-</v>
      </c>
      <c r="F223" s="110" t="str">
        <f>IF(FN_MC!B226="","*",FN_MC!B226)</f>
        <v>*</v>
      </c>
      <c r="G223" s="110" t="str">
        <f>IF(FN_MC!D226="","*",FN_MC!D226)</f>
        <v>*</v>
      </c>
      <c r="H223" s="110" t="str">
        <f>IF(FN_MC!F226="","*",FN_MC!F226)</f>
        <v>*</v>
      </c>
      <c r="I223" s="110" t="str">
        <f>IF(FN_MC!H226="","*",FN_MC!H226)</f>
        <v>*</v>
      </c>
      <c r="J223" s="110" t="str">
        <f>IF(FN_MC!I226="","*",FN_MC!I226)</f>
        <v>*</v>
      </c>
      <c r="K223" s="110" t="str">
        <f>IF(FN_MC!M226="","*",FN_MC!M226)</f>
        <v>-</v>
      </c>
      <c r="L223" s="110" t="str">
        <f>IF(FN_MC!N226="","*",FN_MC!N226)</f>
        <v>-</v>
      </c>
      <c r="M223" s="111" t="str">
        <f>IF(FN_MC!J226="","*",FN_MC!J226)</f>
        <v>*</v>
      </c>
      <c r="N223" s="290" t="str">
        <f>IF(FN_MC!K226="","*",FN_MC!K226)</f>
        <v>*</v>
      </c>
      <c r="O223" s="290" t="str">
        <f>IF(FN_MC!L226="","*",FN_MC!L226)</f>
        <v>-</v>
      </c>
      <c r="P223" s="111"/>
      <c r="Q223" s="128" t="str">
        <f>IF(FN_MC!O226="","*",FN_MC!O226)</f>
        <v>*</v>
      </c>
      <c r="R223" s="128" t="str">
        <f>IF(FN_MC!P226="","*",FN_MC!P226)</f>
        <v>*</v>
      </c>
      <c r="S223" s="110" t="str">
        <f>IF(FN_MC!Q226="","*",CONCATENATE(FN_MC!Q226," ",FN_MC!R226))</f>
        <v>*</v>
      </c>
      <c r="T223" s="110" t="str">
        <f>IF(FN_MC!V226="","*",FN_MC!V226)</f>
        <v>*</v>
      </c>
      <c r="U223" s="110" t="str">
        <f>IF(FN_MC!W226="","*",FN_MC!W226)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IF(FN_MC!Y227="","*",FN_MC!Y227)</f>
        <v>*</v>
      </c>
      <c r="B224" s="109" t="str">
        <f>IF(FN_MC!X227="","*",FN_MC!X227)</f>
        <v>*</v>
      </c>
      <c r="C224" s="109" t="str">
        <f>IF(FN_MC!Z227="","*",FN_MC!Z227)</f>
        <v>*</v>
      </c>
      <c r="D224" s="110" t="str">
        <f>IF(FN_MC!S227="","*",FN_MC!S227)</f>
        <v>-</v>
      </c>
      <c r="E224" s="110" t="str">
        <f>IF(FN_MC!T227="","*",FN_MC!T227)</f>
        <v>-</v>
      </c>
      <c r="F224" s="110" t="str">
        <f>IF(FN_MC!B227="","*",FN_MC!B227)</f>
        <v>*</v>
      </c>
      <c r="G224" s="110" t="str">
        <f>IF(FN_MC!D227="","*",FN_MC!D227)</f>
        <v>*</v>
      </c>
      <c r="H224" s="110" t="str">
        <f>IF(FN_MC!F227="","*",FN_MC!F227)</f>
        <v>*</v>
      </c>
      <c r="I224" s="110" t="str">
        <f>IF(FN_MC!H227="","*",FN_MC!H227)</f>
        <v>*</v>
      </c>
      <c r="J224" s="110" t="str">
        <f>IF(FN_MC!I227="","*",FN_MC!I227)</f>
        <v>*</v>
      </c>
      <c r="K224" s="110" t="str">
        <f>IF(FN_MC!M227="","*",FN_MC!M227)</f>
        <v>-</v>
      </c>
      <c r="L224" s="110" t="str">
        <f>IF(FN_MC!N227="","*",FN_MC!N227)</f>
        <v>-</v>
      </c>
      <c r="M224" s="111" t="str">
        <f>IF(FN_MC!J227="","*",FN_MC!J227)</f>
        <v>*</v>
      </c>
      <c r="N224" s="290" t="str">
        <f>IF(FN_MC!K227="","*",FN_MC!K227)</f>
        <v>*</v>
      </c>
      <c r="O224" s="290" t="str">
        <f>IF(FN_MC!L227="","*",FN_MC!L227)</f>
        <v>-</v>
      </c>
      <c r="P224" s="111"/>
      <c r="Q224" s="128" t="str">
        <f>IF(FN_MC!O227="","*",FN_MC!O227)</f>
        <v>*</v>
      </c>
      <c r="R224" s="128" t="str">
        <f>IF(FN_MC!P227="","*",FN_MC!P227)</f>
        <v>*</v>
      </c>
      <c r="S224" s="110" t="str">
        <f>IF(FN_MC!Q227="","*",CONCATENATE(FN_MC!Q227," ",FN_MC!R227))</f>
        <v>*</v>
      </c>
      <c r="T224" s="110" t="str">
        <f>IF(FN_MC!V227="","*",FN_MC!V227)</f>
        <v>*</v>
      </c>
      <c r="U224" s="110" t="str">
        <f>IF(FN_MC!W227="","*",FN_MC!W227)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IF(FN_MC!Y228="","*",FN_MC!Y228)</f>
        <v>*</v>
      </c>
      <c r="B225" s="109" t="str">
        <f>IF(FN_MC!X228="","*",FN_MC!X228)</f>
        <v>*</v>
      </c>
      <c r="C225" s="109" t="str">
        <f>IF(FN_MC!Z228="","*",FN_MC!Z228)</f>
        <v>*</v>
      </c>
      <c r="D225" s="110" t="str">
        <f>IF(FN_MC!S228="","*",FN_MC!S228)</f>
        <v>-</v>
      </c>
      <c r="E225" s="110" t="str">
        <f>IF(FN_MC!T228="","*",FN_MC!T228)</f>
        <v>-</v>
      </c>
      <c r="F225" s="110" t="str">
        <f>IF(FN_MC!B228="","*",FN_MC!B228)</f>
        <v>*</v>
      </c>
      <c r="G225" s="110" t="str">
        <f>IF(FN_MC!D228="","*",FN_MC!D228)</f>
        <v>*</v>
      </c>
      <c r="H225" s="110" t="str">
        <f>IF(FN_MC!F228="","*",FN_MC!F228)</f>
        <v>*</v>
      </c>
      <c r="I225" s="110" t="str">
        <f>IF(FN_MC!H228="","*",FN_MC!H228)</f>
        <v>*</v>
      </c>
      <c r="J225" s="110" t="str">
        <f>IF(FN_MC!I228="","*",FN_MC!I228)</f>
        <v>*</v>
      </c>
      <c r="K225" s="110" t="str">
        <f>IF(FN_MC!M228="","*",FN_MC!M228)</f>
        <v>-</v>
      </c>
      <c r="L225" s="110" t="str">
        <f>IF(FN_MC!N228="","*",FN_MC!N228)</f>
        <v>-</v>
      </c>
      <c r="M225" s="111" t="str">
        <f>IF(FN_MC!J228="","*",FN_MC!J228)</f>
        <v>*</v>
      </c>
      <c r="N225" s="290" t="str">
        <f>IF(FN_MC!K228="","*",FN_MC!K228)</f>
        <v>*</v>
      </c>
      <c r="O225" s="290" t="str">
        <f>IF(FN_MC!L228="","*",FN_MC!L228)</f>
        <v>-</v>
      </c>
      <c r="P225" s="111"/>
      <c r="Q225" s="128" t="str">
        <f>IF(FN_MC!O228="","*",FN_MC!O228)</f>
        <v>*</v>
      </c>
      <c r="R225" s="128" t="str">
        <f>IF(FN_MC!P228="","*",FN_MC!P228)</f>
        <v>*</v>
      </c>
      <c r="S225" s="110" t="str">
        <f>IF(FN_MC!Q228="","*",CONCATENATE(FN_MC!Q228," ",FN_MC!R228))</f>
        <v>*</v>
      </c>
      <c r="T225" s="110" t="str">
        <f>IF(FN_MC!V228="","*",FN_MC!V228)</f>
        <v>*</v>
      </c>
      <c r="U225" s="110" t="str">
        <f>IF(FN_MC!W228="","*",FN_MC!W228)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IF(FN_MC!Y229="","*",FN_MC!Y229)</f>
        <v>*</v>
      </c>
      <c r="B226" s="109" t="str">
        <f>IF(FN_MC!X229="","*",FN_MC!X229)</f>
        <v>*</v>
      </c>
      <c r="C226" s="109" t="str">
        <f>IF(FN_MC!Z229="","*",FN_MC!Z229)</f>
        <v>*</v>
      </c>
      <c r="D226" s="110" t="str">
        <f>IF(FN_MC!S229="","*",FN_MC!S229)</f>
        <v>-</v>
      </c>
      <c r="E226" s="110" t="str">
        <f>IF(FN_MC!T229="","*",FN_MC!T229)</f>
        <v>-</v>
      </c>
      <c r="F226" s="110" t="str">
        <f>IF(FN_MC!B229="","*",FN_MC!B229)</f>
        <v>*</v>
      </c>
      <c r="G226" s="110" t="str">
        <f>IF(FN_MC!D229="","*",FN_MC!D229)</f>
        <v>*</v>
      </c>
      <c r="H226" s="110" t="str">
        <f>IF(FN_MC!F229="","*",FN_MC!F229)</f>
        <v>*</v>
      </c>
      <c r="I226" s="110" t="str">
        <f>IF(FN_MC!H229="","*",FN_MC!H229)</f>
        <v>*</v>
      </c>
      <c r="J226" s="110" t="str">
        <f>IF(FN_MC!I229="","*",FN_MC!I229)</f>
        <v>*</v>
      </c>
      <c r="K226" s="110" t="str">
        <f>IF(FN_MC!M229="","*",FN_MC!M229)</f>
        <v>-</v>
      </c>
      <c r="L226" s="110" t="str">
        <f>IF(FN_MC!N229="","*",FN_MC!N229)</f>
        <v>-</v>
      </c>
      <c r="M226" s="111" t="str">
        <f>IF(FN_MC!J229="","*",FN_MC!J229)</f>
        <v>*</v>
      </c>
      <c r="N226" s="290" t="str">
        <f>IF(FN_MC!K229="","*",FN_MC!K229)</f>
        <v>*</v>
      </c>
      <c r="O226" s="290" t="str">
        <f>IF(FN_MC!L229="","*",FN_MC!L229)</f>
        <v>-</v>
      </c>
      <c r="P226" s="111"/>
      <c r="Q226" s="128" t="str">
        <f>IF(FN_MC!O229="","*",FN_MC!O229)</f>
        <v>*</v>
      </c>
      <c r="R226" s="128" t="str">
        <f>IF(FN_MC!P229="","*",FN_MC!P229)</f>
        <v>*</v>
      </c>
      <c r="S226" s="110" t="str">
        <f>IF(FN_MC!Q229="","*",CONCATENATE(FN_MC!Q229," ",FN_MC!R229))</f>
        <v>*</v>
      </c>
      <c r="T226" s="110" t="str">
        <f>IF(FN_MC!V229="","*",FN_MC!V229)</f>
        <v>*</v>
      </c>
      <c r="U226" s="110" t="str">
        <f>IF(FN_MC!W229="","*",FN_MC!W229)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IF(FN_MC!Y230="","*",FN_MC!Y230)</f>
        <v>*</v>
      </c>
      <c r="B227" s="109" t="str">
        <f>IF(FN_MC!X230="","*",FN_MC!X230)</f>
        <v>*</v>
      </c>
      <c r="C227" s="109" t="str">
        <f>IF(FN_MC!Z230="","*",FN_MC!Z230)</f>
        <v>*</v>
      </c>
      <c r="D227" s="110" t="str">
        <f>IF(FN_MC!S230="","*",FN_MC!S230)</f>
        <v>-</v>
      </c>
      <c r="E227" s="110" t="str">
        <f>IF(FN_MC!T230="","*",FN_MC!T230)</f>
        <v>-</v>
      </c>
      <c r="F227" s="110" t="str">
        <f>IF(FN_MC!B230="","*",FN_MC!B230)</f>
        <v>*</v>
      </c>
      <c r="G227" s="110" t="str">
        <f>IF(FN_MC!D230="","*",FN_MC!D230)</f>
        <v>*</v>
      </c>
      <c r="H227" s="110" t="str">
        <f>IF(FN_MC!F230="","*",FN_MC!F230)</f>
        <v>*</v>
      </c>
      <c r="I227" s="110" t="str">
        <f>IF(FN_MC!H230="","*",FN_MC!H230)</f>
        <v>*</v>
      </c>
      <c r="J227" s="110" t="str">
        <f>IF(FN_MC!I230="","*",FN_MC!I230)</f>
        <v>*</v>
      </c>
      <c r="K227" s="110" t="str">
        <f>IF(FN_MC!M230="","*",FN_MC!M230)</f>
        <v>-</v>
      </c>
      <c r="L227" s="110" t="str">
        <f>IF(FN_MC!N230="","*",FN_MC!N230)</f>
        <v>-</v>
      </c>
      <c r="M227" s="111" t="str">
        <f>IF(FN_MC!J230="","*",FN_MC!J230)</f>
        <v>*</v>
      </c>
      <c r="N227" s="290" t="str">
        <f>IF(FN_MC!K230="","*",FN_MC!K230)</f>
        <v>*</v>
      </c>
      <c r="O227" s="290" t="str">
        <f>IF(FN_MC!L230="","*",FN_MC!L230)</f>
        <v>-</v>
      </c>
      <c r="P227" s="111"/>
      <c r="Q227" s="128" t="str">
        <f>IF(FN_MC!O230="","*",FN_MC!O230)</f>
        <v>*</v>
      </c>
      <c r="R227" s="128" t="str">
        <f>IF(FN_MC!P230="","*",FN_MC!P230)</f>
        <v>*</v>
      </c>
      <c r="S227" s="110" t="str">
        <f>IF(FN_MC!Q230="","*",CONCATENATE(FN_MC!Q230," ",FN_MC!R230))</f>
        <v>*</v>
      </c>
      <c r="T227" s="110" t="str">
        <f>IF(FN_MC!V230="","*",FN_MC!V230)</f>
        <v>*</v>
      </c>
      <c r="U227" s="110" t="str">
        <f>IF(FN_MC!W230="","*",FN_MC!W230)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IF(FN_MC!Y231="","*",FN_MC!Y231)</f>
        <v>*</v>
      </c>
      <c r="B228" s="109" t="str">
        <f>IF(FN_MC!X231="","*",FN_MC!X231)</f>
        <v>*</v>
      </c>
      <c r="C228" s="109" t="str">
        <f>IF(FN_MC!Z231="","*",FN_MC!Z231)</f>
        <v>*</v>
      </c>
      <c r="D228" s="110" t="str">
        <f>IF(FN_MC!S231="","*",FN_MC!S231)</f>
        <v>-</v>
      </c>
      <c r="E228" s="110" t="str">
        <f>IF(FN_MC!T231="","*",FN_MC!T231)</f>
        <v>-</v>
      </c>
      <c r="F228" s="110" t="str">
        <f>IF(FN_MC!B231="","*",FN_MC!B231)</f>
        <v>*</v>
      </c>
      <c r="G228" s="110" t="str">
        <f>IF(FN_MC!D231="","*",FN_MC!D231)</f>
        <v>*</v>
      </c>
      <c r="H228" s="110" t="str">
        <f>IF(FN_MC!F231="","*",FN_MC!F231)</f>
        <v>*</v>
      </c>
      <c r="I228" s="110" t="str">
        <f>IF(FN_MC!H231="","*",FN_MC!H231)</f>
        <v>*</v>
      </c>
      <c r="J228" s="110" t="str">
        <f>IF(FN_MC!I231="","*",FN_MC!I231)</f>
        <v>*</v>
      </c>
      <c r="K228" s="110" t="str">
        <f>IF(FN_MC!M231="","*",FN_MC!M231)</f>
        <v>-</v>
      </c>
      <c r="L228" s="110" t="str">
        <f>IF(FN_MC!N231="","*",FN_MC!N231)</f>
        <v>-</v>
      </c>
      <c r="M228" s="111" t="str">
        <f>IF(FN_MC!J231="","*",FN_MC!J231)</f>
        <v>*</v>
      </c>
      <c r="N228" s="290" t="str">
        <f>IF(FN_MC!K231="","*",FN_MC!K231)</f>
        <v>*</v>
      </c>
      <c r="O228" s="290" t="str">
        <f>IF(FN_MC!L231="","*",FN_MC!L231)</f>
        <v>-</v>
      </c>
      <c r="P228" s="111"/>
      <c r="Q228" s="128" t="str">
        <f>IF(FN_MC!O231="","*",FN_MC!O231)</f>
        <v>*</v>
      </c>
      <c r="R228" s="128" t="str">
        <f>IF(FN_MC!P231="","*",FN_MC!P231)</f>
        <v>*</v>
      </c>
      <c r="S228" s="110" t="str">
        <f>IF(FN_MC!Q231="","*",CONCATENATE(FN_MC!Q231," ",FN_MC!R231))</f>
        <v>*</v>
      </c>
      <c r="T228" s="110" t="str">
        <f>IF(FN_MC!V231="","*",FN_MC!V231)</f>
        <v>*</v>
      </c>
      <c r="U228" s="110" t="str">
        <f>IF(FN_MC!W231="","*",FN_MC!W231)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>IF(FN_MC!S232="","*",FN_MC!S232)</f>
        <v>-</v>
      </c>
      <c r="E229" s="110" t="str">
        <f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>IF(FN_MC!M232="","*",FN_MC!M232)</f>
        <v>-</v>
      </c>
      <c r="L229" s="110" t="str">
        <f>IF(FN_MC!N232="","*",FN_MC!N232)</f>
        <v>-</v>
      </c>
      <c r="M229" s="111" t="str">
        <f>IF(FN_MC!J232="","*",FN_MC!J232)</f>
        <v>*</v>
      </c>
      <c r="N229" s="290" t="str">
        <f>IF(FN_MC!K232="","*",FN_MC!K232)</f>
        <v>*</v>
      </c>
      <c r="O229" s="290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IF(FN_MC!Y233="","*",FN_MC!Y233)</f>
        <v>*</v>
      </c>
      <c r="B230" s="109" t="str">
        <f>IF(FN_MC!X233="","*",FN_MC!X233)</f>
        <v>*</v>
      </c>
      <c r="C230" s="109" t="str">
        <f>IF(FN_MC!Z233="","*",FN_MC!Z233)</f>
        <v>*</v>
      </c>
      <c r="D230" s="110" t="str">
        <f>IF(FN_MC!S233="","*",FN_MC!S233)</f>
        <v>-</v>
      </c>
      <c r="E230" s="110" t="str">
        <f>IF(FN_MC!T233="","*",FN_MC!T233)</f>
        <v>-</v>
      </c>
      <c r="F230" s="110" t="str">
        <f>IF(FN_MC!B233="","*",FN_MC!B233)</f>
        <v>*</v>
      </c>
      <c r="G230" s="110" t="str">
        <f>IF(FN_MC!D233="","*",FN_MC!D233)</f>
        <v>*</v>
      </c>
      <c r="H230" s="110" t="str">
        <f>IF(FN_MC!F233="","*",FN_MC!F233)</f>
        <v>*</v>
      </c>
      <c r="I230" s="110" t="str">
        <f>IF(FN_MC!H233="","*",FN_MC!H233)</f>
        <v>*</v>
      </c>
      <c r="J230" s="110" t="str">
        <f>IF(FN_MC!I233="","*",FN_MC!I233)</f>
        <v>*</v>
      </c>
      <c r="K230" s="110" t="str">
        <f>IF(FN_MC!M233="","*",FN_MC!M233)</f>
        <v>-</v>
      </c>
      <c r="L230" s="110" t="str">
        <f>IF(FN_MC!N233="","*",FN_MC!N233)</f>
        <v>-</v>
      </c>
      <c r="M230" s="111" t="str">
        <f>IF(FN_MC!J233="","*",FN_MC!J233)</f>
        <v>*</v>
      </c>
      <c r="N230" s="290" t="str">
        <f>IF(FN_MC!K233="","*",FN_MC!K233)</f>
        <v>*</v>
      </c>
      <c r="O230" s="290" t="str">
        <f>IF(FN_MC!L233="","*",FN_MC!L233)</f>
        <v>-</v>
      </c>
      <c r="P230" s="111"/>
      <c r="Q230" s="128" t="str">
        <f>IF(FN_MC!O233="","*",FN_MC!O233)</f>
        <v>*</v>
      </c>
      <c r="R230" s="128" t="str">
        <f>IF(FN_MC!P233="","*",FN_MC!P233)</f>
        <v>*</v>
      </c>
      <c r="S230" s="110" t="str">
        <f>IF(FN_MC!Q233="","*",CONCATENATE(FN_MC!Q233," ",FN_MC!R233))</f>
        <v>*</v>
      </c>
      <c r="T230" s="110" t="str">
        <f>IF(FN_MC!V233="","*",FN_MC!V233)</f>
        <v>*</v>
      </c>
      <c r="U230" s="110" t="str">
        <f>IF(FN_MC!W233="","*",FN_MC!W233)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IF(FN_MC!Y3004="","*",FN_MC!Y3004)</f>
        <v>*</v>
      </c>
      <c r="B3001" s="148" t="str">
        <f>IF(FN_MC!X3004="","*",FN_MC!X3004)</f>
        <v>*</v>
      </c>
      <c r="C3001" s="148" t="str">
        <f>IF(FN_MC!Z3004="","*",FN_MC!Z3004)</f>
        <v>*</v>
      </c>
      <c r="D3001" s="149" t="str">
        <f>IF(FN_MC!S3004="","*",FN_MC!S3004)</f>
        <v>*</v>
      </c>
      <c r="E3001" s="149" t="str">
        <f>IF(FN_MC!T3004="","*",FN_MC!T3004)</f>
        <v>*</v>
      </c>
      <c r="F3001" s="149" t="str">
        <f>IF(FN_MC!B3004="","*",FN_MC!B3004)</f>
        <v>*</v>
      </c>
      <c r="G3001" s="149" t="str">
        <f>IF(FN_MC!D3004="","*",FN_MC!D3004)</f>
        <v>*</v>
      </c>
      <c r="H3001" s="149" t="str">
        <f>IF(FN_MC!F3004="","*",FN_MC!F3004)</f>
        <v>*</v>
      </c>
      <c r="I3001" s="149" t="str">
        <f>IF(FN_MC!H3004="","*",FN_MC!H3004)</f>
        <v>*</v>
      </c>
      <c r="J3001" s="149" t="str">
        <f>IF(FN_MC!I3004="","*",FN_MC!I3004)</f>
        <v>*</v>
      </c>
      <c r="K3001" s="149" t="str">
        <f>IF(FN_MC!M3004="","*",FN_MC!M3004)</f>
        <v>*</v>
      </c>
      <c r="L3001" s="149" t="str">
        <f>IF(FN_MC!N3004="","*",FN_MC!N3004)</f>
        <v>*</v>
      </c>
      <c r="M3001" s="150" t="str">
        <f>IF(FN_MC!J3004="","*",FN_MC!J3004)</f>
        <v>*</v>
      </c>
      <c r="N3001" s="291" t="str">
        <f>IF(FN_MC!K3004="","*",FN_MC!K3004)</f>
        <v>*</v>
      </c>
      <c r="O3001" s="291" t="str">
        <f>IF(FN_MC!L3004="","*",FN_MC!L3004)</f>
        <v>*</v>
      </c>
      <c r="Q3001" s="151" t="str">
        <f>IF(FN_MC!O3004="","*",FN_MC!O3004)</f>
        <v>*</v>
      </c>
      <c r="R3001" s="151" t="str">
        <f>IF(FN_MC!P3004="","*",FN_MC!P3004)</f>
        <v>*</v>
      </c>
      <c r="S3001" s="149" t="str">
        <f>IF(FN_MC!Q3004="","*",CONCATENATE(FN_MC!Q3004," ",FN_MC!R3004))</f>
        <v>*</v>
      </c>
      <c r="T3001" s="149" t="str">
        <f>IF(FN_MC!V3004="","*",FN_MC!V3004)</f>
        <v>*</v>
      </c>
      <c r="U3001" s="149" t="str">
        <f>IF(FN_MC!W3004="","*",FN_MC!W3004)</f>
        <v>*</v>
      </c>
    </row>
    <row r="3002" spans="1:24" hidden="1">
      <c r="A3002" s="148" t="str">
        <f>IF(FN_MC!Y3005="","*",FN_MC!Y3005)</f>
        <v>*</v>
      </c>
      <c r="B3002" s="148" t="str">
        <f>IF(FN_MC!X3005="","*",FN_MC!X3005)</f>
        <v>*</v>
      </c>
      <c r="C3002" s="148" t="str">
        <f>IF(FN_MC!Z3005="","*",FN_MC!Z3005)</f>
        <v>*</v>
      </c>
      <c r="D3002" s="149" t="str">
        <f>IF(FN_MC!S3005="","*",FN_MC!S3005)</f>
        <v>*</v>
      </c>
      <c r="E3002" s="149" t="str">
        <f>IF(FN_MC!T3005="","*",FN_MC!T3005)</f>
        <v>*</v>
      </c>
      <c r="F3002" s="149" t="str">
        <f>IF(FN_MC!B3005="","*",FN_MC!B3005)</f>
        <v>*</v>
      </c>
      <c r="G3002" s="149" t="str">
        <f>IF(FN_MC!D3005="","*",FN_MC!D3005)</f>
        <v>*</v>
      </c>
      <c r="H3002" s="149" t="str">
        <f>IF(FN_MC!F3005="","*",FN_MC!F3005)</f>
        <v>*</v>
      </c>
      <c r="I3002" s="149" t="str">
        <f>IF(FN_MC!H3005="","*",FN_MC!H3005)</f>
        <v>*</v>
      </c>
      <c r="J3002" s="149" t="str">
        <f>IF(FN_MC!I3005="","*",FN_MC!I3005)</f>
        <v>*</v>
      </c>
      <c r="K3002" s="149" t="str">
        <f>IF(FN_MC!M3005="","*",FN_MC!M3005)</f>
        <v>*</v>
      </c>
      <c r="L3002" s="149" t="str">
        <f>IF(FN_MC!N3005="","*",FN_MC!N3005)</f>
        <v>*</v>
      </c>
      <c r="M3002" s="150" t="str">
        <f>IF(FN_MC!J3005="","*",FN_MC!J3005)</f>
        <v>*</v>
      </c>
      <c r="N3002" s="291" t="str">
        <f>IF(FN_MC!K3005="","*",FN_MC!K3005)</f>
        <v>*</v>
      </c>
      <c r="O3002" s="291" t="str">
        <f>IF(FN_MC!L3005="","*",FN_MC!L3005)</f>
        <v>*</v>
      </c>
      <c r="Q3002" s="151" t="str">
        <f>IF(FN_MC!O3005="","*",FN_MC!O3005)</f>
        <v>*</v>
      </c>
      <c r="R3002" s="151" t="str">
        <f>IF(FN_MC!P3005="","*",FN_MC!P3005)</f>
        <v>*</v>
      </c>
      <c r="S3002" s="149" t="str">
        <f>IF(FN_MC!Q3005="","*",CONCATENATE(FN_MC!Q3005," ",FN_MC!R3005))</f>
        <v>*</v>
      </c>
      <c r="T3002" s="149" t="str">
        <f>IF(FN_MC!V3005="","*",FN_MC!V3005)</f>
        <v>*</v>
      </c>
      <c r="U3002" s="149" t="str">
        <f>IF(FN_MC!W3005="","*",FN_MC!W3005)</f>
        <v>*</v>
      </c>
    </row>
    <row r="3003" spans="1:24" hidden="1">
      <c r="A3003" s="148" t="str">
        <f>IF(FN_MC!Y3006="","*",FN_MC!Y3006)</f>
        <v>*</v>
      </c>
      <c r="B3003" s="148" t="str">
        <f>IF(FN_MC!X3006="","*",FN_MC!X3006)</f>
        <v>*</v>
      </c>
      <c r="C3003" s="148" t="str">
        <f>IF(FN_MC!Z3006="","*",FN_MC!Z3006)</f>
        <v>*</v>
      </c>
      <c r="D3003" s="149" t="str">
        <f>IF(FN_MC!S3006="","*",FN_MC!S3006)</f>
        <v>*</v>
      </c>
      <c r="E3003" s="149" t="str">
        <f>IF(FN_MC!T3006="","*",FN_MC!T3006)</f>
        <v>*</v>
      </c>
      <c r="F3003" s="149" t="str">
        <f>IF(FN_MC!B3006="","*",FN_MC!B3006)</f>
        <v>*</v>
      </c>
      <c r="G3003" s="149" t="str">
        <f>IF(FN_MC!D3006="","*",FN_MC!D3006)</f>
        <v>*</v>
      </c>
      <c r="H3003" s="149" t="str">
        <f>IF(FN_MC!F3006="","*",FN_MC!F3006)</f>
        <v>*</v>
      </c>
      <c r="I3003" s="149" t="str">
        <f>IF(FN_MC!H3006="","*",FN_MC!H3006)</f>
        <v>*</v>
      </c>
      <c r="J3003" s="149" t="str">
        <f>IF(FN_MC!I3006="","*",FN_MC!I3006)</f>
        <v>*</v>
      </c>
      <c r="K3003" s="149" t="str">
        <f>IF(FN_MC!M3006="","*",FN_MC!M3006)</f>
        <v>*</v>
      </c>
      <c r="L3003" s="149" t="str">
        <f>IF(FN_MC!N3006="","*",FN_MC!N3006)</f>
        <v>*</v>
      </c>
      <c r="M3003" s="150" t="str">
        <f>IF(FN_MC!J3006="","*",FN_MC!J3006)</f>
        <v>*</v>
      </c>
      <c r="N3003" s="291" t="str">
        <f>IF(FN_MC!K3006="","*",FN_MC!K3006)</f>
        <v>*</v>
      </c>
      <c r="O3003" s="291" t="str">
        <f>IF(FN_MC!L3006="","*",FN_MC!L3006)</f>
        <v>*</v>
      </c>
      <c r="Q3003" s="151" t="str">
        <f>IF(FN_MC!O3006="","*",FN_MC!O3006)</f>
        <v>*</v>
      </c>
      <c r="R3003" s="151" t="str">
        <f>IF(FN_MC!P3006="","*",FN_MC!P3006)</f>
        <v>*</v>
      </c>
      <c r="S3003" s="149" t="str">
        <f>IF(FN_MC!Q3006="","*",CONCATENATE(FN_MC!Q3006," ",FN_MC!R3006))</f>
        <v>*</v>
      </c>
      <c r="T3003" s="149" t="str">
        <f>IF(FN_MC!V3006="","*",FN_MC!V3006)</f>
        <v>*</v>
      </c>
      <c r="U3003" s="149" t="str">
        <f>IF(FN_MC!W3006="","*",FN_MC!W3006)</f>
        <v>*</v>
      </c>
    </row>
    <row r="3004" spans="1:24" hidden="1">
      <c r="A3004" s="148" t="str">
        <f>IF(FN_MC!Y3007="","*",FN_MC!Y3007)</f>
        <v>*</v>
      </c>
      <c r="B3004" s="148" t="str">
        <f>IF(FN_MC!X3007="","*",FN_MC!X3007)</f>
        <v>*</v>
      </c>
      <c r="C3004" s="148" t="str">
        <f>IF(FN_MC!Z3007="","*",FN_MC!Z3007)</f>
        <v>*</v>
      </c>
      <c r="D3004" s="149" t="str">
        <f>IF(FN_MC!S3007="","*",FN_MC!S3007)</f>
        <v>*</v>
      </c>
      <c r="E3004" s="149" t="str">
        <f>IF(FN_MC!T3007="","*",FN_MC!T3007)</f>
        <v>*</v>
      </c>
      <c r="F3004" s="149" t="str">
        <f>IF(FN_MC!B3007="","*",FN_MC!B3007)</f>
        <v>*</v>
      </c>
      <c r="G3004" s="149" t="str">
        <f>IF(FN_MC!D3007="","*",FN_MC!D3007)</f>
        <v>*</v>
      </c>
      <c r="H3004" s="149" t="str">
        <f>IF(FN_MC!F3007="","*",FN_MC!F3007)</f>
        <v>*</v>
      </c>
      <c r="I3004" s="149" t="str">
        <f>IF(FN_MC!H3007="","*",FN_MC!H3007)</f>
        <v>*</v>
      </c>
      <c r="J3004" s="149" t="str">
        <f>IF(FN_MC!I3007="","*",FN_MC!I3007)</f>
        <v>*</v>
      </c>
      <c r="K3004" s="149" t="str">
        <f>IF(FN_MC!M3007="","*",FN_MC!M3007)</f>
        <v>*</v>
      </c>
      <c r="L3004" s="149" t="str">
        <f>IF(FN_MC!N3007="","*",FN_MC!N3007)</f>
        <v>*</v>
      </c>
      <c r="M3004" s="150" t="str">
        <f>IF(FN_MC!J3007="","*",FN_MC!J3007)</f>
        <v>*</v>
      </c>
      <c r="N3004" s="291" t="str">
        <f>IF(FN_MC!K3007="","*",FN_MC!K3007)</f>
        <v>*</v>
      </c>
      <c r="O3004" s="291" t="str">
        <f>IF(FN_MC!L3007="","*",FN_MC!L3007)</f>
        <v>*</v>
      </c>
      <c r="Q3004" s="151" t="str">
        <f>IF(FN_MC!O3007="","*",FN_MC!O3007)</f>
        <v>*</v>
      </c>
      <c r="R3004" s="151" t="str">
        <f>IF(FN_MC!P3007="","*",FN_MC!P3007)</f>
        <v>*</v>
      </c>
      <c r="S3004" s="149" t="str">
        <f>IF(FN_MC!Q3007="","*",CONCATENATE(FN_MC!Q3007," ",FN_MC!R3007))</f>
        <v>*</v>
      </c>
      <c r="T3004" s="149" t="str">
        <f>IF(FN_MC!V3007="","*",FN_MC!V3007)</f>
        <v>*</v>
      </c>
      <c r="U3004" s="149" t="str">
        <f>IF(FN_MC!W3007="","*",FN_MC!W3007)</f>
        <v>*</v>
      </c>
    </row>
    <row r="3005" spans="1:24" hidden="1">
      <c r="A3005" s="148" t="str">
        <f>IF(FN_MC!Y3008="","*",FN_MC!Y3008)</f>
        <v>*</v>
      </c>
      <c r="B3005" s="148" t="str">
        <f>IF(FN_MC!X3008="","*",FN_MC!X3008)</f>
        <v>*</v>
      </c>
      <c r="C3005" s="148" t="str">
        <f>IF(FN_MC!Z3008="","*",FN_MC!Z3008)</f>
        <v>*</v>
      </c>
      <c r="D3005" s="149" t="str">
        <f>IF(FN_MC!S3008="","*",FN_MC!S3008)</f>
        <v>*</v>
      </c>
      <c r="E3005" s="149" t="str">
        <f>IF(FN_MC!T3008="","*",FN_MC!T3008)</f>
        <v>*</v>
      </c>
      <c r="F3005" s="149" t="str">
        <f>IF(FN_MC!B3008="","*",FN_MC!B3008)</f>
        <v>*</v>
      </c>
      <c r="G3005" s="149" t="str">
        <f>IF(FN_MC!D3008="","*",FN_MC!D3008)</f>
        <v>*</v>
      </c>
      <c r="H3005" s="149" t="str">
        <f>IF(FN_MC!F3008="","*",FN_MC!F3008)</f>
        <v>*</v>
      </c>
      <c r="I3005" s="149" t="str">
        <f>IF(FN_MC!H3008="","*",FN_MC!H3008)</f>
        <v>*</v>
      </c>
      <c r="J3005" s="149" t="str">
        <f>IF(FN_MC!I3008="","*",FN_MC!I3008)</f>
        <v>*</v>
      </c>
      <c r="K3005" s="149" t="str">
        <f>IF(FN_MC!M3008="","*",FN_MC!M3008)</f>
        <v>*</v>
      </c>
      <c r="L3005" s="149" t="str">
        <f>IF(FN_MC!N3008="","*",FN_MC!N3008)</f>
        <v>*</v>
      </c>
      <c r="M3005" s="150" t="str">
        <f>IF(FN_MC!J3008="","*",FN_MC!J3008)</f>
        <v>*</v>
      </c>
      <c r="N3005" s="291" t="str">
        <f>IF(FN_MC!K3008="","*",FN_MC!K3008)</f>
        <v>*</v>
      </c>
      <c r="O3005" s="291" t="str">
        <f>IF(FN_MC!L3008="","*",FN_MC!L3008)</f>
        <v>*</v>
      </c>
      <c r="Q3005" s="151" t="str">
        <f>IF(FN_MC!O3008="","*",FN_MC!O3008)</f>
        <v>*</v>
      </c>
      <c r="R3005" s="151" t="str">
        <f>IF(FN_MC!P3008="","*",FN_MC!P3008)</f>
        <v>*</v>
      </c>
      <c r="S3005" s="149" t="str">
        <f>IF(FN_MC!Q3008="","*",CONCATENATE(FN_MC!Q3008," ",FN_MC!R3008))</f>
        <v>*</v>
      </c>
      <c r="T3005" s="149" t="str">
        <f>IF(FN_MC!V3008="","*",FN_MC!V3008)</f>
        <v>*</v>
      </c>
      <c r="U3005" s="149" t="str">
        <f>IF(FN_MC!W3008="","*",FN_MC!W3008)</f>
        <v>*</v>
      </c>
    </row>
    <row r="3006" spans="1:24" hidden="1">
      <c r="A3006" s="148" t="str">
        <f>IF(FN_MC!Y3009="","*",FN_MC!Y3009)</f>
        <v>*</v>
      </c>
      <c r="B3006" s="148" t="str">
        <f>IF(FN_MC!X3009="","*",FN_MC!X3009)</f>
        <v>*</v>
      </c>
      <c r="C3006" s="148" t="str">
        <f>IF(FN_MC!Z3009="","*",FN_MC!Z3009)</f>
        <v>*</v>
      </c>
      <c r="D3006" s="149" t="str">
        <f>IF(FN_MC!S3009="","*",FN_MC!S3009)</f>
        <v>*</v>
      </c>
      <c r="E3006" s="149" t="str">
        <f>IF(FN_MC!T3009="","*",FN_MC!T3009)</f>
        <v>*</v>
      </c>
      <c r="F3006" s="149" t="str">
        <f>IF(FN_MC!B3009="","*",FN_MC!B3009)</f>
        <v>*</v>
      </c>
      <c r="G3006" s="149" t="str">
        <f>IF(FN_MC!D3009="","*",FN_MC!D3009)</f>
        <v>*</v>
      </c>
      <c r="H3006" s="149" t="str">
        <f>IF(FN_MC!F3009="","*",FN_MC!F3009)</f>
        <v>*</v>
      </c>
      <c r="I3006" s="149" t="str">
        <f>IF(FN_MC!H3009="","*",FN_MC!H3009)</f>
        <v>*</v>
      </c>
      <c r="J3006" s="149" t="str">
        <f>IF(FN_MC!I3009="","*",FN_MC!I3009)</f>
        <v>*</v>
      </c>
      <c r="K3006" s="149" t="str">
        <f>IF(FN_MC!M3009="","*",FN_MC!M3009)</f>
        <v>*</v>
      </c>
      <c r="L3006" s="149" t="str">
        <f>IF(FN_MC!N3009="","*",FN_MC!N3009)</f>
        <v>*</v>
      </c>
      <c r="M3006" s="150" t="str">
        <f>IF(FN_MC!J3009="","*",FN_MC!J3009)</f>
        <v>*</v>
      </c>
      <c r="N3006" s="291" t="str">
        <f>IF(FN_MC!K3009="","*",FN_MC!K3009)</f>
        <v>*</v>
      </c>
      <c r="O3006" s="291" t="str">
        <f>IF(FN_MC!L3009="","*",FN_MC!L3009)</f>
        <v>*</v>
      </c>
      <c r="Q3006" s="151" t="str">
        <f>IF(FN_MC!O3009="","*",FN_MC!O3009)</f>
        <v>*</v>
      </c>
      <c r="R3006" s="151" t="str">
        <f>IF(FN_MC!P3009="","*",FN_MC!P3009)</f>
        <v>*</v>
      </c>
      <c r="S3006" s="149" t="str">
        <f>IF(FN_MC!Q3009="","*",CONCATENATE(FN_MC!Q3009," ",FN_MC!R3009))</f>
        <v>*</v>
      </c>
      <c r="T3006" s="149" t="str">
        <f>IF(FN_MC!V3009="","*",FN_MC!V3009)</f>
        <v>*</v>
      </c>
      <c r="U3006" s="149" t="str">
        <f>IF(FN_MC!W3009="","*",FN_MC!W3009)</f>
        <v>*</v>
      </c>
    </row>
    <row r="3007" spans="1:24" hidden="1">
      <c r="A3007" s="148" t="str">
        <f>IF(FN_MC!Y3010="","*",FN_MC!Y3010)</f>
        <v>*</v>
      </c>
      <c r="B3007" s="148" t="str">
        <f>IF(FN_MC!X3010="","*",FN_MC!X3010)</f>
        <v>*</v>
      </c>
      <c r="C3007" s="148" t="str">
        <f>IF(FN_MC!Z3010="","*",FN_MC!Z3010)</f>
        <v>*</v>
      </c>
      <c r="D3007" s="149" t="str">
        <f>IF(FN_MC!S3010="","*",FN_MC!S3010)</f>
        <v>*</v>
      </c>
      <c r="E3007" s="149" t="str">
        <f>IF(FN_MC!T3010="","*",FN_MC!T3010)</f>
        <v>*</v>
      </c>
      <c r="F3007" s="149" t="str">
        <f>IF(FN_MC!B3010="","*",FN_MC!B3010)</f>
        <v>*</v>
      </c>
      <c r="G3007" s="149" t="str">
        <f>IF(FN_MC!D3010="","*",FN_MC!D3010)</f>
        <v>*</v>
      </c>
      <c r="H3007" s="149" t="str">
        <f>IF(FN_MC!F3010="","*",FN_MC!F3010)</f>
        <v>*</v>
      </c>
      <c r="I3007" s="149" t="str">
        <f>IF(FN_MC!H3010="","*",FN_MC!H3010)</f>
        <v>*</v>
      </c>
      <c r="J3007" s="149" t="str">
        <f>IF(FN_MC!I3010="","*",FN_MC!I3010)</f>
        <v>*</v>
      </c>
      <c r="K3007" s="149" t="str">
        <f>IF(FN_MC!M3010="","*",FN_MC!M3010)</f>
        <v>*</v>
      </c>
      <c r="L3007" s="149" t="str">
        <f>IF(FN_MC!N3010="","*",FN_MC!N3010)</f>
        <v>*</v>
      </c>
      <c r="M3007" s="150" t="str">
        <f>IF(FN_MC!J3010="","*",FN_MC!J3010)</f>
        <v>*</v>
      </c>
      <c r="N3007" s="291" t="str">
        <f>IF(FN_MC!K3010="","*",FN_MC!K3010)</f>
        <v>*</v>
      </c>
      <c r="O3007" s="291" t="str">
        <f>IF(FN_MC!L3010="","*",FN_MC!L3010)</f>
        <v>*</v>
      </c>
      <c r="Q3007" s="151" t="str">
        <f>IF(FN_MC!O3010="","*",FN_MC!O3010)</f>
        <v>*</v>
      </c>
      <c r="R3007" s="151" t="str">
        <f>IF(FN_MC!P3010="","*",FN_MC!P3010)</f>
        <v>*</v>
      </c>
      <c r="S3007" s="149" t="str">
        <f>IF(FN_MC!Q3010="","*",CONCATENATE(FN_MC!Q3010," ",FN_MC!R3010))</f>
        <v>*</v>
      </c>
      <c r="T3007" s="149" t="str">
        <f>IF(FN_MC!V3010="","*",FN_MC!V3010)</f>
        <v>*</v>
      </c>
      <c r="U3007" s="149" t="str">
        <f>IF(FN_MC!W3010="","*",FN_MC!W3010)</f>
        <v>*</v>
      </c>
    </row>
    <row r="3008" spans="1:24" hidden="1">
      <c r="A3008" s="148" t="str">
        <f>IF(FN_MC!Y3011="","*",FN_MC!Y3011)</f>
        <v>*</v>
      </c>
      <c r="B3008" s="148" t="str">
        <f>IF(FN_MC!X3011="","*",FN_MC!X3011)</f>
        <v>*</v>
      </c>
      <c r="C3008" s="148" t="str">
        <f>IF(FN_MC!Z3011="","*",FN_MC!Z3011)</f>
        <v>*</v>
      </c>
      <c r="D3008" s="149" t="str">
        <f>IF(FN_MC!S3011="","*",FN_MC!S3011)</f>
        <v>*</v>
      </c>
      <c r="E3008" s="149" t="str">
        <f>IF(FN_MC!T3011="","*",FN_MC!T3011)</f>
        <v>*</v>
      </c>
      <c r="F3008" s="149" t="str">
        <f>IF(FN_MC!B3011="","*",FN_MC!B3011)</f>
        <v>*</v>
      </c>
      <c r="G3008" s="149" t="str">
        <f>IF(FN_MC!D3011="","*",FN_MC!D3011)</f>
        <v>*</v>
      </c>
      <c r="H3008" s="149" t="str">
        <f>IF(FN_MC!F3011="","*",FN_MC!F3011)</f>
        <v>*</v>
      </c>
      <c r="I3008" s="149" t="str">
        <f>IF(FN_MC!H3011="","*",FN_MC!H3011)</f>
        <v>*</v>
      </c>
      <c r="J3008" s="149" t="str">
        <f>IF(FN_MC!I3011="","*",FN_MC!I3011)</f>
        <v>*</v>
      </c>
      <c r="K3008" s="149" t="str">
        <f>IF(FN_MC!M3011="","*",FN_MC!M3011)</f>
        <v>*</v>
      </c>
      <c r="L3008" s="149" t="str">
        <f>IF(FN_MC!N3011="","*",FN_MC!N3011)</f>
        <v>*</v>
      </c>
      <c r="M3008" s="150" t="str">
        <f>IF(FN_MC!J3011="","*",FN_MC!J3011)</f>
        <v>*</v>
      </c>
      <c r="N3008" s="291" t="str">
        <f>IF(FN_MC!K3011="","*",FN_MC!K3011)</f>
        <v>*</v>
      </c>
      <c r="O3008" s="291" t="str">
        <f>IF(FN_MC!L3011="","*",FN_MC!L3011)</f>
        <v>*</v>
      </c>
      <c r="Q3008" s="151" t="str">
        <f>IF(FN_MC!O3011="","*",FN_MC!O3011)</f>
        <v>*</v>
      </c>
      <c r="R3008" s="151" t="str">
        <f>IF(FN_MC!P3011="","*",FN_MC!P3011)</f>
        <v>*</v>
      </c>
      <c r="S3008" s="149" t="str">
        <f>IF(FN_MC!Q3011="","*",CONCATENATE(FN_MC!Q3011," ",FN_MC!R3011))</f>
        <v>*</v>
      </c>
      <c r="T3008" s="149" t="str">
        <f>IF(FN_MC!V3011="","*",FN_MC!V3011)</f>
        <v>*</v>
      </c>
      <c r="U3008" s="149" t="str">
        <f>IF(FN_MC!W3011="","*",FN_MC!W3011)</f>
        <v>*</v>
      </c>
    </row>
    <row r="3009" spans="1:21" hidden="1">
      <c r="A3009" s="148" t="str">
        <f>IF(FN_MC!Y3012="","*",FN_MC!Y3012)</f>
        <v>*</v>
      </c>
      <c r="B3009" s="148" t="str">
        <f>IF(FN_MC!X3012="","*",FN_MC!X3012)</f>
        <v>*</v>
      </c>
      <c r="C3009" s="148" t="str">
        <f>IF(FN_MC!Z3012="","*",FN_MC!Z3012)</f>
        <v>*</v>
      </c>
      <c r="D3009" s="149" t="str">
        <f>IF(FN_MC!S3012="","*",FN_MC!S3012)</f>
        <v>*</v>
      </c>
      <c r="E3009" s="149" t="str">
        <f>IF(FN_MC!T3012="","*",FN_MC!T3012)</f>
        <v>*</v>
      </c>
      <c r="F3009" s="149" t="str">
        <f>IF(FN_MC!B3012="","*",FN_MC!B3012)</f>
        <v>*</v>
      </c>
      <c r="G3009" s="149" t="str">
        <f>IF(FN_MC!D3012="","*",FN_MC!D3012)</f>
        <v>*</v>
      </c>
      <c r="H3009" s="149" t="str">
        <f>IF(FN_MC!F3012="","*",FN_MC!F3012)</f>
        <v>*</v>
      </c>
      <c r="I3009" s="149" t="str">
        <f>IF(FN_MC!H3012="","*",FN_MC!H3012)</f>
        <v>*</v>
      </c>
      <c r="J3009" s="149" t="str">
        <f>IF(FN_MC!I3012="","*",FN_MC!I3012)</f>
        <v>*</v>
      </c>
      <c r="K3009" s="149" t="str">
        <f>IF(FN_MC!M3012="","*",FN_MC!M3012)</f>
        <v>*</v>
      </c>
      <c r="L3009" s="149" t="str">
        <f>IF(FN_MC!N3012="","*",FN_MC!N3012)</f>
        <v>*</v>
      </c>
      <c r="M3009" s="150" t="str">
        <f>IF(FN_MC!J3012="","*",FN_MC!J3012)</f>
        <v>*</v>
      </c>
      <c r="N3009" s="291" t="str">
        <f>IF(FN_MC!K3012="","*",FN_MC!K3012)</f>
        <v>*</v>
      </c>
      <c r="O3009" s="291" t="str">
        <f>IF(FN_MC!L3012="","*",FN_MC!L3012)</f>
        <v>*</v>
      </c>
      <c r="Q3009" s="151" t="str">
        <f>IF(FN_MC!O3012="","*",FN_MC!O3012)</f>
        <v>*</v>
      </c>
      <c r="R3009" s="151" t="str">
        <f>IF(FN_MC!P3012="","*",FN_MC!P3012)</f>
        <v>*</v>
      </c>
      <c r="S3009" s="149" t="str">
        <f>IF(FN_MC!Q3012="","*",CONCATENATE(FN_MC!Q3012," ",FN_MC!R3012))</f>
        <v>*</v>
      </c>
      <c r="T3009" s="149" t="str">
        <f>IF(FN_MC!V3012="","*",FN_MC!V3012)</f>
        <v>*</v>
      </c>
      <c r="U3009" s="149" t="str">
        <f>IF(FN_MC!W3012="","*",FN_MC!W3012)</f>
        <v>*</v>
      </c>
    </row>
    <row r="3010" spans="1:21" hidden="1">
      <c r="A3010" s="148" t="str">
        <f>IF(FN_MC!Y3013="","*",FN_MC!Y3013)</f>
        <v>*</v>
      </c>
      <c r="B3010" s="148" t="str">
        <f>IF(FN_MC!X3013="","*",FN_MC!X3013)</f>
        <v>*</v>
      </c>
      <c r="C3010" s="148" t="str">
        <f>IF(FN_MC!Z3013="","*",FN_MC!Z3013)</f>
        <v>*</v>
      </c>
      <c r="D3010" s="149" t="str">
        <f>IF(FN_MC!S3013="","*",FN_MC!S3013)</f>
        <v>*</v>
      </c>
      <c r="E3010" s="149" t="str">
        <f>IF(FN_MC!T3013="","*",FN_MC!T3013)</f>
        <v>*</v>
      </c>
      <c r="F3010" s="149" t="str">
        <f>IF(FN_MC!B3013="","*",FN_MC!B3013)</f>
        <v>*</v>
      </c>
      <c r="G3010" s="149" t="str">
        <f>IF(FN_MC!D3013="","*",FN_MC!D3013)</f>
        <v>*</v>
      </c>
      <c r="H3010" s="149" t="str">
        <f>IF(FN_MC!F3013="","*",FN_MC!F3013)</f>
        <v>*</v>
      </c>
      <c r="I3010" s="149" t="str">
        <f>IF(FN_MC!H3013="","*",FN_MC!H3013)</f>
        <v>*</v>
      </c>
      <c r="J3010" s="149" t="str">
        <f>IF(FN_MC!I3013="","*",FN_MC!I3013)</f>
        <v>*</v>
      </c>
      <c r="K3010" s="149" t="str">
        <f>IF(FN_MC!M3013="","*",FN_MC!M3013)</f>
        <v>*</v>
      </c>
      <c r="L3010" s="149" t="str">
        <f>IF(FN_MC!N3013="","*",FN_MC!N3013)</f>
        <v>*</v>
      </c>
      <c r="M3010" s="150" t="str">
        <f>IF(FN_MC!J3013="","*",FN_MC!J3013)</f>
        <v>*</v>
      </c>
      <c r="N3010" s="291" t="str">
        <f>IF(FN_MC!K3013="","*",FN_MC!K3013)</f>
        <v>*</v>
      </c>
      <c r="O3010" s="291" t="str">
        <f>IF(FN_MC!L3013="","*",FN_MC!L3013)</f>
        <v>*</v>
      </c>
      <c r="Q3010" s="151" t="str">
        <f>IF(FN_MC!O3013="","*",FN_MC!O3013)</f>
        <v>*</v>
      </c>
      <c r="R3010" s="151" t="str">
        <f>IF(FN_MC!P3013="","*",FN_MC!P3013)</f>
        <v>*</v>
      </c>
      <c r="S3010" s="149" t="str">
        <f>IF(FN_MC!Q3013="","*",CONCATENATE(FN_MC!Q3013," ",FN_MC!R3013))</f>
        <v>*</v>
      </c>
      <c r="T3010" s="149" t="str">
        <f>IF(FN_MC!V3013="","*",FN_MC!V3013)</f>
        <v>*</v>
      </c>
      <c r="U3010" s="149" t="str">
        <f>IF(FN_MC!W3013="","*",FN_MC!W3013)</f>
        <v>*</v>
      </c>
    </row>
  </sheetData>
  <autoFilter ref="A2:Y3010" xr:uid="{D1126E52-FA3F-4EAC-A720-DDE9797BEFF6}">
    <filterColumn colId="5">
      <filters>
        <dateGroupItem year="2025" month="11" day="14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B1" workbookViewId="0">
      <selection activeCell="B2" sqref="B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1683</v>
      </c>
      <c r="C2" s="95" t="s">
        <v>1148</v>
      </c>
      <c r="D2" s="95" t="s">
        <v>1150</v>
      </c>
      <c r="E2" s="95" t="s">
        <v>1684</v>
      </c>
      <c r="F2" s="95" t="s">
        <v>1685</v>
      </c>
      <c r="G2" s="95" t="s">
        <v>1686</v>
      </c>
      <c r="H2" s="95" t="s">
        <v>1687</v>
      </c>
      <c r="I2" s="95" t="s">
        <v>1688</v>
      </c>
      <c r="J2" s="95" t="s">
        <v>1689</v>
      </c>
      <c r="K2" s="131" t="s">
        <v>1690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*</v>
      </c>
      <c r="C184" s="121" t="str">
        <f>IF(FN_MC!B198="","*",FN_MC!B198)</f>
        <v>*</v>
      </c>
      <c r="D184" s="121" t="str">
        <f>IF(FN_MC!D198="","*",FN_MC!D198)</f>
        <v>*</v>
      </c>
      <c r="E184" s="121" t="str">
        <f>IF(FN_MC!H198="","*",FN_MC!H198)</f>
        <v>*</v>
      </c>
      <c r="F184" s="137" t="str">
        <f>IF(FN_MC!M198="","*",FN_MC!M198)</f>
        <v>-</v>
      </c>
      <c r="G184" s="121" t="str">
        <f>IF(FN_MC!I198="","*",FN_MC!I198)</f>
        <v>*</v>
      </c>
      <c r="H184" s="121" t="str">
        <f>IF(FN_MC!AB198="","*",FN_MC!AB198)</f>
        <v>*</v>
      </c>
      <c r="I184" s="121" t="str">
        <f>IF(FN_MC!AC198="","*",FN_MC!AC198)</f>
        <v>*</v>
      </c>
      <c r="J184" s="122" t="str">
        <f>IF(FN_MC!AA198="","*",FN_MC!AA198)</f>
        <v>*</v>
      </c>
      <c r="K184" s="134" t="str">
        <f>IF(FN_MC!AD198="","*",FN_MC!AD198)</f>
        <v>*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 t="str">
        <f>IF(FN_MC!B200="","*",FN_MC!B200)</f>
        <v>*</v>
      </c>
      <c r="D186" s="121" t="str">
        <f>IF(FN_MC!D200="","*",FN_MC!D200)</f>
        <v>*</v>
      </c>
      <c r="E186" s="121" t="str">
        <f>IF(FN_MC!H200="","*",FN_MC!H200)</f>
        <v>*</v>
      </c>
      <c r="F186" s="137" t="str">
        <f>IF(FN_MC!M200="","*",FN_MC!M200)</f>
        <v>-</v>
      </c>
      <c r="G186" s="121" t="str">
        <f>IF(FN_MC!I200="","*",FN_MC!I200)</f>
        <v>*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*</v>
      </c>
      <c r="C187" s="121" t="str">
        <f>IF(FN_MC!B201="","*",FN_MC!B201)</f>
        <v>*</v>
      </c>
      <c r="D187" s="121" t="str">
        <f>IF(FN_MC!D201="","*",FN_MC!D201)</f>
        <v>*</v>
      </c>
      <c r="E187" s="121" t="str">
        <f>IF(FN_MC!H201="","*",FN_MC!H201)</f>
        <v>*</v>
      </c>
      <c r="F187" s="137" t="str">
        <f>IF(FN_MC!M201="","*",FN_MC!M201)</f>
        <v>-</v>
      </c>
      <c r="G187" s="121" t="str">
        <f>IF(FN_MC!I201="","*",FN_MC!I201)</f>
        <v>*</v>
      </c>
      <c r="H187" s="121" t="str">
        <f>IF(FN_MC!AB201="","*",FN_MC!AB201)</f>
        <v>*</v>
      </c>
      <c r="I187" s="121" t="str">
        <f>IF(FN_MC!AC201="","*",FN_MC!AC201)</f>
        <v>*</v>
      </c>
      <c r="J187" s="122" t="str">
        <f>IF(FN_MC!AA201="","*",FN_MC!AA201)</f>
        <v>*</v>
      </c>
      <c r="K187" s="134" t="str">
        <f>IF(FN_MC!AD201="","*",FN_MC!AD201)</f>
        <v>*</v>
      </c>
    </row>
    <row r="188" spans="2:11" s="123" customFormat="1" hidden="1">
      <c r="B188" s="120" t="str">
        <f>IF(FN_MC!Y202="","*",FN_MC!Y202)</f>
        <v>*</v>
      </c>
      <c r="C188" s="121" t="str">
        <f>IF(FN_MC!B202="","*",FN_MC!B202)</f>
        <v>*</v>
      </c>
      <c r="D188" s="121" t="str">
        <f>IF(FN_MC!D202="","*",FN_MC!D202)</f>
        <v>*</v>
      </c>
      <c r="E188" s="121" t="str">
        <f>IF(FN_MC!H202="","*",FN_MC!H202)</f>
        <v>*</v>
      </c>
      <c r="F188" s="137" t="str">
        <f>IF(FN_MC!M202="","*",FN_MC!M202)</f>
        <v>-</v>
      </c>
      <c r="G188" s="121" t="str">
        <f>IF(FN_MC!I202="","*",FN_MC!I202)</f>
        <v>*</v>
      </c>
      <c r="H188" s="121" t="str">
        <f>IF(FN_MC!AB202="","*",FN_MC!AB202)</f>
        <v>*</v>
      </c>
      <c r="I188" s="121" t="str">
        <f>IF(FN_MC!AC202="","*",FN_MC!AC202)</f>
        <v>*</v>
      </c>
      <c r="J188" s="122" t="str">
        <f>IF(FN_MC!AA202="","*",FN_MC!AA202)</f>
        <v>*</v>
      </c>
      <c r="K188" s="134" t="str">
        <f>IF(FN_MC!AD202="","*",FN_MC!AD202)</f>
        <v>*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*</v>
      </c>
      <c r="C190" s="121" t="str">
        <f>IF(FN_MC!B205="","*",FN_MC!B205)</f>
        <v>*</v>
      </c>
      <c r="D190" s="121" t="str">
        <f>IF(FN_MC!D205="","*",FN_MC!D205)</f>
        <v>*</v>
      </c>
      <c r="E190" s="121" t="str">
        <f>IF(FN_MC!H205="","*",FN_MC!H205)</f>
        <v>*</v>
      </c>
      <c r="F190" s="137" t="str">
        <f>IF(FN_MC!M205="","*",FN_MC!M205)</f>
        <v>-</v>
      </c>
      <c r="G190" s="121" t="str">
        <f>IF(FN_MC!I205="","*",FN_MC!I205)</f>
        <v>*</v>
      </c>
      <c r="H190" s="121" t="str">
        <f>IF(FN_MC!AB205="","*",FN_MC!AB205)</f>
        <v>*</v>
      </c>
      <c r="I190" s="121" t="str">
        <f>IF(FN_MC!AC205="","*",FN_MC!AC205)</f>
        <v>*</v>
      </c>
      <c r="J190" s="122" t="str">
        <f>IF(FN_MC!AA205="","*",FN_MC!AA205)</f>
        <v>*</v>
      </c>
      <c r="K190" s="134" t="str">
        <f>IF(FN_MC!AD205="","*",FN_MC!AD205)</f>
        <v>*</v>
      </c>
    </row>
    <row r="191" spans="2:11" s="123" customFormat="1" hidden="1">
      <c r="B191" s="120" t="str">
        <f>IF(FN_MC!Y206="","*",FN_MC!Y206)</f>
        <v>*</v>
      </c>
      <c r="C191" s="121" t="str">
        <f>IF(FN_MC!B206="","*",FN_MC!B206)</f>
        <v>*</v>
      </c>
      <c r="D191" s="121" t="str">
        <f>IF(FN_MC!D206="","*",FN_MC!D206)</f>
        <v>*</v>
      </c>
      <c r="E191" s="121" t="str">
        <f>IF(FN_MC!H206="","*",FN_MC!H206)</f>
        <v>*</v>
      </c>
      <c r="F191" s="137" t="str">
        <f>IF(FN_MC!M206="","*",FN_MC!M206)</f>
        <v>-</v>
      </c>
      <c r="G191" s="121" t="str">
        <f>IF(FN_MC!I206="","*",FN_MC!I206)</f>
        <v>*</v>
      </c>
      <c r="H191" s="121" t="str">
        <f>IF(FN_MC!AB206="","*",FN_MC!AB206)</f>
        <v>*</v>
      </c>
      <c r="I191" s="121" t="str">
        <f>IF(FN_MC!AC206="","*",FN_MC!AC206)</f>
        <v>*</v>
      </c>
      <c r="J191" s="122" t="str">
        <f>IF(FN_MC!AA206="","*",FN_MC!AA206)</f>
        <v>*</v>
      </c>
      <c r="K191" s="134" t="str">
        <f>IF(FN_MC!AD206="","*",FN_MC!AD206)</f>
        <v>*</v>
      </c>
    </row>
    <row r="192" spans="2:11" s="123" customFormat="1" hidden="1">
      <c r="B192" s="120" t="str">
        <f>IF(FN_MC!Y207="","*",FN_MC!Y207)</f>
        <v>*</v>
      </c>
      <c r="C192" s="121" t="str">
        <f>IF(FN_MC!B207="","*",FN_MC!B207)</f>
        <v>*</v>
      </c>
      <c r="D192" s="121" t="str">
        <f>IF(FN_MC!D207="","*",FN_MC!D207)</f>
        <v>*</v>
      </c>
      <c r="E192" s="121" t="str">
        <f>IF(FN_MC!H207="","*",FN_MC!H207)</f>
        <v>*</v>
      </c>
      <c r="F192" s="137" t="str">
        <f>IF(FN_MC!M207="","*",FN_MC!M207)</f>
        <v>-</v>
      </c>
      <c r="G192" s="121" t="str">
        <f>IF(FN_MC!I207="","*",FN_MC!I207)</f>
        <v>*</v>
      </c>
      <c r="H192" s="121" t="str">
        <f>IF(FN_MC!AB207="","*",FN_MC!AB207)</f>
        <v>*</v>
      </c>
      <c r="I192" s="121" t="str">
        <f>IF(FN_MC!AC207="","*",FN_MC!AC207)</f>
        <v>*</v>
      </c>
      <c r="J192" s="122" t="str">
        <f>IF(FN_MC!AA207="","*",FN_MC!AA207)</f>
        <v>*</v>
      </c>
      <c r="K192" s="134" t="str">
        <f>IF(FN_MC!AD207="","*",FN_MC!AD207)</f>
        <v>*</v>
      </c>
    </row>
    <row r="193" spans="2:11" s="123" customFormat="1" hidden="1">
      <c r="B193" s="120" t="str">
        <f>IF(FN_MC!Y208="","*",FN_MC!Y208)</f>
        <v>*</v>
      </c>
      <c r="C193" s="121" t="str">
        <f>IF(FN_MC!B208="","*",FN_MC!B208)</f>
        <v>*</v>
      </c>
      <c r="D193" s="121" t="str">
        <f>IF(FN_MC!D208="","*",FN_MC!D208)</f>
        <v>*</v>
      </c>
      <c r="E193" s="121" t="str">
        <f>IF(FN_MC!H208="","*",FN_MC!H208)</f>
        <v>*</v>
      </c>
      <c r="F193" s="137" t="str">
        <f>IF(FN_MC!M208="","*",FN_MC!M208)</f>
        <v>-</v>
      </c>
      <c r="G193" s="121" t="str">
        <f>IF(FN_MC!I208="","*",FN_MC!I208)</f>
        <v>*</v>
      </c>
      <c r="H193" s="121" t="str">
        <f>IF(FN_MC!AB208="","*",FN_MC!AB208)</f>
        <v>*</v>
      </c>
      <c r="I193" s="121" t="str">
        <f>IF(FN_MC!AC208="","*",FN_MC!AC208)</f>
        <v>*</v>
      </c>
      <c r="J193" s="122" t="str">
        <f>IF(FN_MC!AA208="","*",FN_MC!AA208)</f>
        <v>*</v>
      </c>
      <c r="K193" s="134" t="str">
        <f>IF(FN_MC!AD208="","*",FN_MC!AD208)</f>
        <v>*</v>
      </c>
    </row>
    <row r="194" spans="2:11" s="123" customFormat="1" hidden="1">
      <c r="B194" s="120" t="str">
        <f>IF(FN_MC!Y209="","*",FN_MC!Y209)</f>
        <v>*</v>
      </c>
      <c r="C194" s="121" t="str">
        <f>IF(FN_MC!B209="","*",FN_MC!B209)</f>
        <v>*</v>
      </c>
      <c r="D194" s="121" t="str">
        <f>IF(FN_MC!D209="","*",FN_MC!D209)</f>
        <v>*</v>
      </c>
      <c r="E194" s="121" t="str">
        <f>IF(FN_MC!H209="","*",FN_MC!H209)</f>
        <v>*</v>
      </c>
      <c r="F194" s="137" t="str">
        <f>IF(FN_MC!M209="","*",FN_MC!M209)</f>
        <v>-</v>
      </c>
      <c r="G194" s="121" t="str">
        <f>IF(FN_MC!I209="","*",FN_MC!I209)</f>
        <v>*</v>
      </c>
      <c r="H194" s="121" t="str">
        <f>IF(FN_MC!AB209="","*",FN_MC!AB209)</f>
        <v>*</v>
      </c>
      <c r="I194" s="121" t="str">
        <f>IF(FN_MC!AC209="","*",FN_MC!AC209)</f>
        <v>*</v>
      </c>
      <c r="J194" s="122" t="str">
        <f>IF(FN_MC!AA209="","*",FN_MC!AA209)</f>
        <v>*</v>
      </c>
      <c r="K194" s="134" t="str">
        <f>IF(FN_MC!AD209="","*",FN_MC!AD209)</f>
        <v>*</v>
      </c>
    </row>
    <row r="195" spans="2:11" s="123" customFormat="1" hidden="1">
      <c r="B195" s="120" t="str">
        <f>IF(FN_MC!Y210="","*",FN_MC!Y210)</f>
        <v>*</v>
      </c>
      <c r="C195" s="121" t="str">
        <f>IF(FN_MC!B210="","*",FN_MC!B210)</f>
        <v>*</v>
      </c>
      <c r="D195" s="121" t="str">
        <f>IF(FN_MC!D210="","*",FN_MC!D210)</f>
        <v>*</v>
      </c>
      <c r="E195" s="121" t="str">
        <f>IF(FN_MC!H210="","*",FN_MC!H210)</f>
        <v>*</v>
      </c>
      <c r="F195" s="137" t="str">
        <f>IF(FN_MC!M210="","*",FN_MC!M210)</f>
        <v>-</v>
      </c>
      <c r="G195" s="121" t="str">
        <f>IF(FN_MC!I210="","*",FN_MC!I210)</f>
        <v>*</v>
      </c>
      <c r="H195" s="121" t="str">
        <f>IF(FN_MC!AB210="","*",FN_MC!AB210)</f>
        <v>*</v>
      </c>
      <c r="I195" s="121" t="str">
        <f>IF(FN_MC!AC210="","*",FN_MC!AC210)</f>
        <v>*</v>
      </c>
      <c r="J195" s="122" t="str">
        <f>IF(FN_MC!AA210="","*",FN_MC!AA210)</f>
        <v>*</v>
      </c>
      <c r="K195" s="134" t="str">
        <f>IF(FN_MC!AD210="","*",FN_MC!AD210)</f>
        <v>*</v>
      </c>
    </row>
    <row r="196" spans="2:11" s="123" customFormat="1" hidden="1">
      <c r="B196" s="120" t="str">
        <f>IF(FN_MC!Y211="","*",FN_MC!Y211)</f>
        <v>*</v>
      </c>
      <c r="C196" s="121" t="str">
        <f>IF(FN_MC!B211="","*",FN_MC!B211)</f>
        <v>*</v>
      </c>
      <c r="D196" s="121" t="str">
        <f>IF(FN_MC!D211="","*",FN_MC!D211)</f>
        <v>*</v>
      </c>
      <c r="E196" s="121" t="str">
        <f>IF(FN_MC!H211="","*",FN_MC!H211)</f>
        <v>*</v>
      </c>
      <c r="F196" s="137" t="str">
        <f>IF(FN_MC!M211="","*",FN_MC!M211)</f>
        <v>-</v>
      </c>
      <c r="G196" s="121" t="str">
        <f>IF(FN_MC!I211="","*",FN_MC!I211)</f>
        <v>*</v>
      </c>
      <c r="H196" s="121" t="str">
        <f>IF(FN_MC!AB211="","*",FN_MC!AB211)</f>
        <v>*</v>
      </c>
      <c r="I196" s="121" t="str">
        <f>IF(FN_MC!AC211="","*",FN_MC!AC211)</f>
        <v>*</v>
      </c>
      <c r="J196" s="122" t="str">
        <f>IF(FN_MC!AA211="","*",FN_MC!AA211)</f>
        <v>*</v>
      </c>
      <c r="K196" s="134" t="str">
        <f>IF(FN_MC!AD211="","*",FN_MC!AD211)</f>
        <v>*</v>
      </c>
    </row>
    <row r="197" spans="2:11" s="123" customFormat="1" hidden="1">
      <c r="B197" s="120" t="str">
        <f>IF(FN_MC!Y212="","*",FN_MC!Y212)</f>
        <v>*</v>
      </c>
      <c r="C197" s="121" t="str">
        <f>IF(FN_MC!B212="","*",FN_MC!B212)</f>
        <v>*</v>
      </c>
      <c r="D197" s="121" t="str">
        <f>IF(FN_MC!D212="","*",FN_MC!D212)</f>
        <v>*</v>
      </c>
      <c r="E197" s="121" t="str">
        <f>IF(FN_MC!H212="","*",FN_MC!H212)</f>
        <v>*</v>
      </c>
      <c r="F197" s="137" t="str">
        <f>IF(FN_MC!M212="","*",FN_MC!M212)</f>
        <v>-</v>
      </c>
      <c r="G197" s="121" t="str">
        <f>IF(FN_MC!I212="","*",FN_MC!I212)</f>
        <v>*</v>
      </c>
      <c r="H197" s="121" t="str">
        <f>IF(FN_MC!AB212="","*",FN_MC!AB212)</f>
        <v>*</v>
      </c>
      <c r="I197" s="121" t="str">
        <f>IF(FN_MC!AC212="","*",FN_MC!AC212)</f>
        <v>*</v>
      </c>
      <c r="J197" s="122" t="str">
        <f>IF(FN_MC!AA212="","*",FN_MC!AA212)</f>
        <v>*</v>
      </c>
      <c r="K197" s="134" t="str">
        <f>IF(FN_MC!AD212="","*",FN_MC!AD212)</f>
        <v>*</v>
      </c>
    </row>
    <row r="198" spans="2:11" s="123" customFormat="1" hidden="1">
      <c r="B198" s="120" t="str">
        <f>IF(FN_MC!Y213="","*",FN_MC!Y213)</f>
        <v>*</v>
      </c>
      <c r="C198" s="121" t="str">
        <f>IF(FN_MC!B213="","*",FN_MC!B213)</f>
        <v>*</v>
      </c>
      <c r="D198" s="121" t="str">
        <f>IF(FN_MC!D213="","*",FN_MC!D213)</f>
        <v>*</v>
      </c>
      <c r="E198" s="121" t="str">
        <f>IF(FN_MC!H213="","*",FN_MC!H213)</f>
        <v>*</v>
      </c>
      <c r="F198" s="137" t="str">
        <f>IF(FN_MC!M213="","*",FN_MC!M213)</f>
        <v>-</v>
      </c>
      <c r="G198" s="121" t="str">
        <f>IF(FN_MC!I213="","*",FN_MC!I213)</f>
        <v>*</v>
      </c>
      <c r="H198" s="121" t="str">
        <f>IF(FN_MC!AB213="","*",FN_MC!AB213)</f>
        <v>*</v>
      </c>
      <c r="I198" s="121" t="str">
        <f>IF(FN_MC!AC213="","*",FN_MC!AC213)</f>
        <v>*</v>
      </c>
      <c r="J198" s="122" t="str">
        <f>IF(FN_MC!AA213="","*",FN_MC!AA213)</f>
        <v>*</v>
      </c>
      <c r="K198" s="134" t="str">
        <f>IF(FN_MC!AD213="","*",FN_MC!AD213)</f>
        <v>*</v>
      </c>
    </row>
    <row r="199" spans="2:11" s="123" customFormat="1" hidden="1">
      <c r="B199" s="120" t="str">
        <f>IF(FN_MC!Y214="","*",FN_MC!Y214)</f>
        <v>*</v>
      </c>
      <c r="C199" s="121" t="str">
        <f>IF(FN_MC!B214="","*",FN_MC!B214)</f>
        <v>*</v>
      </c>
      <c r="D199" s="121" t="str">
        <f>IF(FN_MC!D214="","*",FN_MC!D214)</f>
        <v>*</v>
      </c>
      <c r="E199" s="121" t="str">
        <f>IF(FN_MC!H214="","*",FN_MC!H214)</f>
        <v>*</v>
      </c>
      <c r="F199" s="137" t="str">
        <f>IF(FN_MC!M214="","*",FN_MC!M214)</f>
        <v>-</v>
      </c>
      <c r="G199" s="121" t="str">
        <f>IF(FN_MC!I214="","*",FN_MC!I214)</f>
        <v>*</v>
      </c>
      <c r="H199" s="121" t="str">
        <f>IF(FN_MC!AB214="","*",FN_MC!AB214)</f>
        <v>*</v>
      </c>
      <c r="I199" s="121" t="str">
        <f>IF(FN_MC!AC214="","*",FN_MC!AC214)</f>
        <v>*</v>
      </c>
      <c r="J199" s="122" t="str">
        <f>IF(FN_MC!AA214="","*",FN_MC!AA214)</f>
        <v>*</v>
      </c>
      <c r="K199" s="134" t="str">
        <f>IF(FN_MC!AD214="","*",FN_MC!AD214)</f>
        <v>*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*</v>
      </c>
      <c r="E200" s="121" t="str">
        <f>IF(FN_MC!H215="","*",FN_MC!H215)</f>
        <v>*</v>
      </c>
      <c r="F200" s="137" t="str">
        <f>IF(FN_MC!M215="","*",FN_MC!M215)</f>
        <v>-</v>
      </c>
      <c r="G200" s="121" t="str">
        <f>IF(FN_MC!I215="","*",FN_MC!I215)</f>
        <v>*</v>
      </c>
      <c r="H200" s="121" t="str">
        <f>IF(FN_MC!AB215="","*",FN_MC!AB215)</f>
        <v>*</v>
      </c>
      <c r="I200" s="121" t="str">
        <f>IF(FN_MC!AC215="","*",FN_MC!AC215)</f>
        <v>*</v>
      </c>
      <c r="J200" s="122" t="str">
        <f>IF(FN_MC!AA215="","*",FN_MC!AA215)</f>
        <v>*</v>
      </c>
      <c r="K200" s="134" t="str">
        <f>IF(FN_MC!AD215="","*",FN_MC!AD215)</f>
        <v>*</v>
      </c>
    </row>
    <row r="201" spans="2:11" s="123" customFormat="1" hidden="1">
      <c r="B201" s="120" t="str">
        <f>IF(FN_MC!Y216="","*",FN_MC!Y216)</f>
        <v>*</v>
      </c>
      <c r="C201" s="121" t="str">
        <f>IF(FN_MC!B216="","*",FN_MC!B216)</f>
        <v>*</v>
      </c>
      <c r="D201" s="121" t="str">
        <f>IF(FN_MC!D216="","*",FN_MC!D216)</f>
        <v>*</v>
      </c>
      <c r="E201" s="121" t="str">
        <f>IF(FN_MC!H216="","*",FN_MC!H216)</f>
        <v>*</v>
      </c>
      <c r="F201" s="137" t="str">
        <f>IF(FN_MC!M216="","*",FN_MC!M216)</f>
        <v>-</v>
      </c>
      <c r="G201" s="121" t="str">
        <f>IF(FN_MC!I216="","*",FN_MC!I216)</f>
        <v>*</v>
      </c>
      <c r="H201" s="121" t="str">
        <f>IF(FN_MC!AB216="","*",FN_MC!AB216)</f>
        <v>*</v>
      </c>
      <c r="I201" s="121" t="str">
        <f>IF(FN_MC!AC216="","*",FN_MC!AC216)</f>
        <v>*</v>
      </c>
      <c r="J201" s="122" t="str">
        <f>IF(FN_MC!AA216="","*",FN_MC!AA216)</f>
        <v>*</v>
      </c>
      <c r="K201" s="134" t="str">
        <f>IF(FN_MC!AD216="","*",FN_MC!AD216)</f>
        <v>*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-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-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-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-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-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-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-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1" day="12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504F2C3E-7971-419E-93E0-89AA5EEDC0F6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2025-11-14T10:23:04Z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