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01" documentId="120_S{118792C3-22EF-5104-A093-F22BFE3913F3}" xr6:coauthVersionLast="47" xr6:coauthVersionMax="47" xr10:uidLastSave="{200A0516-3B72-4171-92B3-19FCC430AB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" i="1" l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<sst xmlns="http://schemas.openxmlformats.org/spreadsheetml/2006/main" count="4931" uniqueCount="1237">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</sst>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49" activePane="topRight" state="frozen"/>
      <selection pane="topRight" activeCell="M56" sqref="M56:N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6.25E-2</v>
      </c>
      <c r="Q56" s="115">
        <v>765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522</v>
      </c>
      <c r="Y56" s="141"/>
      <c r="Z56" s="114" t="s">
        <v>523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</v>
      </c>
      <c r="AQ56" s="115">
        <f>BS_CONTROLE[[#This Row],[KM - Inicio]]</f>
        <v>327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1211</v>
      </c>
      <c r="W57" s="115" t="s">
        <v>1212</v>
      </c>
      <c r="X57" s="114" t="s">
        <v>516</v>
      </c>
      <c r="Y57" s="141"/>
      <c r="Z57" s="114" t="s">
        <v>517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1213</v>
      </c>
      <c r="W58" s="115" t="s">
        <v>1214</v>
      </c>
      <c r="X58" s="114" t="s">
        <v>516</v>
      </c>
      <c r="Y58" s="141"/>
      <c r="Z58" s="114" t="s">
        <v>517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1215</v>
      </c>
      <c r="W59" s="115" t="s">
        <v>1214</v>
      </c>
      <c r="X59" s="114" t="s">
        <v>516</v>
      </c>
      <c r="Y59" s="141"/>
      <c r="Z59" s="114" t="s">
        <v>517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1214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1216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65:Z190 Y48:Z63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65:Z190 Y48:Z63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68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6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F57:F68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X57:X68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1217</v>
      </c>
      <c r="V1" s="290"/>
      <c r="W1" s="290"/>
    </row>
    <row r="2" spans="1:23" s="90" customFormat="1">
      <c r="A2" s="93" t="s">
        <v>1218</v>
      </c>
      <c r="B2" s="93" t="s">
        <v>1219</v>
      </c>
      <c r="C2" s="93" t="s">
        <v>511</v>
      </c>
      <c r="D2" s="94" t="s">
        <v>1064</v>
      </c>
      <c r="E2" s="94" t="s">
        <v>1065</v>
      </c>
      <c r="F2" s="94" t="s">
        <v>1220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1221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Oportunidade</v>
      </c>
      <c r="C53" s="179" t="str">
        <f>IF(SP_NORTE!Z56="","*",SP_NORTE!Z56)</f>
        <v>P1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6.25E-2</v>
      </c>
      <c r="R53" s="178" t="str">
        <f>IF(SP_NORTE!Q56="","*",CONCATENATE(SP_NORTE!Q56," ",SP_NORTE!R56))</f>
        <v>765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Contrato</v>
      </c>
      <c r="C54" s="179" t="str">
        <f>IF(SP_NORTE!Z57="","*",SP_NORTE!Z57)</f>
        <v>P0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Contrato</v>
      </c>
      <c r="C55" s="179" t="str">
        <f>IF(SP_NORTE!Z58="","*",SP_NORTE!Z58)</f>
        <v>P0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Contrato</v>
      </c>
      <c r="C56" s="179" t="str">
        <f>IF(SP_NORTE!Z59="","*",SP_NORTE!Z59)</f>
        <v>P0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1223</v>
      </c>
      <c r="D5" s="292"/>
      <c r="E5" s="292"/>
      <c r="F5" s="292"/>
      <c r="G5" s="292"/>
      <c r="H5" s="292"/>
      <c r="I5" s="292"/>
      <c r="J5" s="293"/>
      <c r="K5" s="294" t="s">
        <v>1224</v>
      </c>
      <c r="L5" s="295"/>
      <c r="M5" s="295"/>
      <c r="N5" s="295"/>
      <c r="O5" s="296" t="s">
        <v>1225</v>
      </c>
      <c r="P5" s="297"/>
    </row>
    <row r="6" spans="1:16" s="80" customFormat="1" ht="15" customHeight="1">
      <c r="A6" s="72" t="s">
        <v>1220</v>
      </c>
      <c r="B6" s="81" t="s">
        <v>1219</v>
      </c>
      <c r="C6" s="82" t="s">
        <v>1064</v>
      </c>
      <c r="D6" s="83" t="s">
        <v>1065</v>
      </c>
      <c r="E6" s="82" t="s">
        <v>1226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1227</v>
      </c>
      <c r="M6" s="86" t="s">
        <v>710</v>
      </c>
      <c r="N6" s="87" t="s">
        <v>1059</v>
      </c>
      <c r="O6" s="201" t="s">
        <v>1102</v>
      </c>
      <c r="P6" s="147" t="s">
        <v>1228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Oportunidade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</v>
      </c>
      <c r="I53" s="124">
        <f>IF(SP_NORTE!O56="","*",SP_NORTE!O56)</f>
        <v>0.375</v>
      </c>
      <c r="J53" s="124">
        <f>IF(SP_NORTE!P56="","*",SP_NORTE!P56)</f>
        <v>6.25E-2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Contrato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Contrato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Contrato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1229</v>
      </c>
      <c r="C2" s="132" t="s">
        <v>1049</v>
      </c>
      <c r="D2" s="82" t="s">
        <v>1051</v>
      </c>
      <c r="E2" s="82" t="s">
        <v>1230</v>
      </c>
      <c r="F2" s="110" t="s">
        <v>1231</v>
      </c>
      <c r="G2" s="82" t="s">
        <v>1232</v>
      </c>
      <c r="H2" s="82" t="s">
        <v>1233</v>
      </c>
      <c r="I2" s="82" t="s">
        <v>1234</v>
      </c>
      <c r="J2" s="82" t="s">
        <v>1235</v>
      </c>
      <c r="K2" s="84" t="s">
        <v>1236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2025-12-02T15:28:52Z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