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83" documentId="120_S{118792C3-22EF-5104-A093-F22BFE3913F3}" xr6:coauthVersionLast="47" xr6:coauthVersionMax="47" xr10:uidLastSave="{AAF4D35A-8D0C-4C3E-85D2-F0EAA289AE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1" i="1" l="1" a="1"/>
  <c r="M231" i="1"/>
  <c r="L231" i="1" a="1"/>
  <c r="L231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<sst xmlns="http://schemas.openxmlformats.org/spreadsheetml/2006/main" count="5930" uniqueCount="1489">
  <si>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</si>
  <si>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</si>
  <si>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</si>
  <si>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</si>
  <si>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</si>
  <si>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</si>
  <si>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</si>
  <si>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</si>
  <si>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</si>
  <si>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</si>
  <si>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</si>
  <si>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</si>
  <si>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</si>
  <si>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</si>
  <si>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</si>
  <si>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</si>
  <si>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</si>
  <si>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</si>
  <si>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</si>
  <si>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</si>
  <si>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</si>
  <si>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</si>
  <si>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</si>
  <si>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</si>
  <si>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</si>
  <si>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</si>
  <si>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</si>
  <si>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</si>
  <si>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</si>
  <si>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</si>
  <si>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</si>
  <si>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</si>
  <si>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</si>
  <si>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</si>
  <si>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</si>
  <si>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</si>
  <si>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</si>
  <si>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</si>
  <si>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</si>
  <si>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</si>
  <si>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</si>
  <si>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</si>
  <si>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</si>
  <si>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</si>
  <si>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</si>
  <si>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</si>
  <si>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</si>
  <si>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</si>
  <si>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</si>
  <si>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</si>
  <si>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</si>
  <si>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</si>
  <si>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</si>
  <si>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</si>
  <si>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</si>
  <si>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</si>
  <si>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</si>
  <si>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</si>
  <si>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</si>
  <si>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</si>
  <si>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</si>
  <si>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</si>
  <si>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</si>
  <si>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</si>
  <si>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</si>
  <si>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</si>
  <si>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</si>
  <si>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</si>
  <si>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</si>
  <si>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</si>
  <si>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</si>
  <si>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</si>
  <si>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</si>
  <si>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</si>
  <si>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</si>
  <si>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</si>
  <si>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</si>
  <si>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</si>
  <si>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</si>
  <si>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</si>
  <si>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</si>
  <si>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</si>
  <si>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</si>
  <si>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</si>
  <si>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</si>
  <si>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</si>
  <si>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</si>
  <si>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</si>
  <si>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</si>
  <si>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</si>
  <si>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</si>
  <si>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</si>
  <si>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</si>
  <si>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</si>
  <si>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</si>
  <si>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</si>
  <si>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</si>
  <si>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</si>
  <si>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</si>
  <si>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</si>
  <si>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</si>
  <si>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</si>
  <si>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</si>
  <si>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</si>
  <si>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</si>
  <si>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</si>
  <si>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</si>
  <si>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</si>
  <si>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</si>
  <si>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</si>
  <si>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</si>
  <si>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</si>
  <si>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</si>
  <si>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</si>
  <si>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</si>
  <si>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</si>
  <si>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</si>
  <si>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</si>
  <si>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</si>
  <si>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</si>
  <si>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</si>
  <si>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</si>
  <si>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</si>
  <si>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</si>
  <si>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</si>
  <si>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</si>
  <si>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</si>
  <si>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</si>
  <si>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</si>
  <si>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</si>
  <si>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</si>
  <si>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</si>
  <si>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</si>
  <si>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</si>
  <si>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</si>
  <si>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</si>
  <si>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</si>
  <si>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</si>
  <si>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</si>
  <si>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</si>
  <si>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</si>
  <si>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</si>
  <si>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</si>
  <si>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</si>
  <si>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</si>
  <si>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</si>
  <si>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</si>
  <si>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</si>
  <si>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</si>
  <si>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</si>
  <si>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</si>
  <si>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</si>
  <si>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</si>
  <si>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</si>
  <si>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</si>
  <si>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</si>
  <si>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</si>
  <si>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</si>
  <si>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</si>
  <si>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</si>
  <si>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</si>
  <si>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</si>
  <si>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</si>
  <si>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</si>
  <si>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</si>
  <si>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</si>
  <si>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</si>
  <si>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</si>
  <si>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</si>
  <si>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</si>
  <si>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</si>
  <si>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</si>
  <si>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</si>
  <si>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</si>
  <si>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</si>
  <si>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</si>
  <si>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</si>
  <si>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</si>
  <si>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</si>
  <si>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</si>
  <si>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</si>
  <si>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</si>
  <si>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</si>
  <si>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</si>
  <si>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</si>
  <si>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</si>
  <si>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</si>
  <si>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</si>
  <si>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</si>
  <si>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</si>
  <si>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</si>
  <si>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</si>
  <si>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</si>
  <si>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</si>
  <si>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</si>
  <si>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</si>
  <si>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</si>
  <si>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</si>
  <si>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</si>
  <si>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</si>
  <si>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</si>
  <si>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</si>
  <si>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</si>
  <si>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</si>
  <si>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</si>
  <si>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</si>
  <si>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</si>
  <si>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</si>
  <si>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</si>
  <si>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</si>
  <si>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</si>
  <si>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</si>
  <si>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</si>
  <si>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</si>
  <si>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</si>
  <si>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</si>
  <si>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</si>
  <si>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</si>
  <si>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</si>
  <si>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</si>
  <si>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</si>
  <si>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</si>
  <si>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</si>
  <si>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</si>
  <si>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</si>
  <si>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</si>
  <si>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</si>
  <si>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</si>
  <si>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</si>
  <si>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</si>
  <si>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</si>
  <si>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</si>
  <si>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</si>
  <si>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</si>
  <si>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</si>
  <si>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</si>
  <si>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</si>
  <si>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</si>
  <si>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</si>
  <si>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</si>
  <si>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</si>
  <si>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</si>
  <si>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</si>
  <si>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</si>
  <si>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</si>
  <si>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</si>
  <si>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</si>
  <si>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</si>
  <si>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</si>
  <si>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</si>
  <si>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</si>
  <si>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</si>
  <si>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</si>
  <si>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</si>
  <si>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</si>
  <si>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</si>
  <si>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</si>
  <si>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</si>
  <si>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</si>
  <si>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</si>
  <si>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</si>
  <si>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</si>
  <si>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</si>
  <si>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</si>
  <si>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</si>
  <si>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</si>
  <si>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</si>
  <si>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</si>
  <si>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</si>
  <si>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</si>
  <si>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</si>
  <si>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</si>
  <si>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</si>
  <si>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</si>
  <si>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</si>
  <si>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</si>
  <si>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</si>
  <si>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</si>
  <si>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</si>
  <si>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</si>
  <si>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</si>
  <si>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</si>
  <si>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</si>
  <si>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</si>
  <si>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</si>
  <si>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</si>
  <si>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</si>
  <si>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</si>
  <si>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</si>
  <si>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</si>
  <si>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</si>
  <si>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</si>
  <si>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</si>
  <si>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</si>
  <si>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</si>
  <si>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</si>
  <si>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</si>
  <si>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</si>
  <si>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</si>
  <si>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</si>
  <si>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</si>
  <si>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</si>
  <si>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</si>
  <si>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</si>
  <si>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</si>
  <si>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</si>
  <si>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</si>
  <si>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</si>
  <si>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</si>
  <si>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</si>
  <si>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</si>
  <si>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</si>
  <si>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</si>
  <si>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</si>
  <si>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</si>
  <si>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</si>
  <si>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</si>
  <si>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</si>
  <si>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</si>
  <si>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</si>
  <si>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</si>
  <si>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</si>
  <si>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</si>
  <si>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</si>
  <si>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</si>
  <si>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</si>
  <si>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</si>
  <si>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</si>
  <si>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</si>
  <si>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</si>
  <si>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</si>
  <si>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</si>
  <si>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</si>
  <si>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</si>
  <si>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</si>
  <si>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</si>
  <si>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</si>
  <si>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</si>
  <si>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</si>
  <si>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</si>
  <si>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</si>
  <si>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</si>
  <si>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</si>
  <si>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</si>
  <si>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</si>
  <si>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</si>
  <si>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</si>
  <si>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</si>
  <si>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</si>
  <si>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</si>
  <si>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</si>
  <si>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</si>
  <si>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</si>
  <si>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</si>
  <si>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</si>
  <si>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</si>
  <si>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</si>
  <si>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</si>
  <si>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</si>
  <si>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</si>
  <si>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</si>
  <si>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</si>
  <si>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</si>
  <si>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</si>
  <si>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</si>
  <si>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</si>
  <si>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</si>
  <si>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</si>
  <si>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</si>
  <si>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</si>
  <si>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</si>
  <si>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</si>
  <si>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</si>
  <si>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</si>
  <si>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</si>
  <si>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</si>
  <si>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</si>
  <si>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</si>
  <si>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</si>
  <si>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</si>
  <si>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</si>
  <si>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</si>
  <si>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</si>
  <si>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</si>
  <si>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</si>
  <si>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</si>
  <si>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</si>
  <si>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</si>
  <si>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</si>
  <si>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</si>
  <si>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</si>
  <si>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</si>
  <si>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</si>
  <si>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</si>
  <si>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</si>
  <si>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</si>
  <si>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</si>
  <si>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</si>
  <si>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</si>
  <si>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</si>
  <si>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</si>
  <si>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</si>
  <si>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</si>
  <si>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</si>
  <si>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</si>
  <si>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</si>
  <si>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</si>
  <si>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</si>
  <si>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</si>
  <si>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</si>
  <si>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</si>
  <si>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</si>
  <si>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</si>
  <si>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</si>
  <si>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</si>
  <si>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</si>
  <si>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</si>
  <si>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</si>
  <si>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</si>
  <si>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</si>
  <si>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</si>
  <si>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</si>
  <si>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</si>
  <si>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</si>
  <si>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</si>
  <si>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</si>
  <si>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</si>
  <si>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</si>
  <si>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</si>
  <si>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</si>
  <si>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</si>
  <si>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</si>
  <si>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</si>
  <si>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</si>
  <si>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</si>
  <si>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</si>
  <si>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</si>
  <si>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</si>
  <si>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</si>
  <si>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</si>
  <si>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</si>
  <si>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</si>
  <si>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</si>
  <si>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</si>
  <si>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</si>
  <si>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</si>
  <si>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</si>
  <si>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</si>
  <si>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</si>
  <si>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</si>
  <si>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</si>
  <si>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</si>
  <si>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</si>
  <si>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</si>
  <si>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</si>
  <si>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</si>
  <si>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</si>
  <si>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</si>
  <si>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</si>
  <si>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</si>
  <si>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</si>
  <si>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</si>
  <si>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</si>
  <si>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</si>
  <si>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</si>
  <si>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</si>
  <si>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</si>
  <si>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</si>
  <si>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</si>
  <si>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</si>
  <si>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</si>
  <si>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</si>
  <si>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</si>
  <si>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</si>
  <si>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</si>
  <si>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</si>
  <si>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</si>
  <si>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</si>
  <si>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</si>
  <si>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</si>
  <si>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</si>
  <si>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</si>
  <si>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</si>
  <si>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</si>
  <si>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</si>
  <si>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</si>
  <si>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</si>
  <si>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</si>
  <si>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</si>
  <si>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</si>
  <si>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</si>
  <si>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</si>
  <si>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</si>
  <si>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</si>
  <si>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</si>
  <si>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</si>
  <si>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</si>
  <si>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</si>
  <si>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</si>
  <si>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</si>
  <si>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</si>
  <si>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</si>
  <si>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</si>
  <si>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</si>
  <si>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</si>
  <si>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</si>
  <si>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</si>
  <si>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</si>
  <si>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</si>
  <si>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</si>
  <si>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</si>
  <si>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</si>
  <si>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</si>
  <si>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</si>
  <si>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</si>
  <si>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</si>
  <si>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</si>
  <si>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</si>
  <si>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</si>
  <si>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</si>
  <si>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</si>
  <si>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</si>
  <si>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</si>
  <si>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</si>
  <si>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</si>
  <si>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</si>
  <si>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</si>
  <si>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</si>
  <si>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</si>
  <si>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</si>
  <si>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</si>
  <si>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</si>
  <si>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</si>
  <si>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</si>
  <si>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</si>
  <si>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</si>
  <si>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</si>
  <si>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</si>
  <si>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</si>
  <si>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</si>
  <si>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</si>
  <si>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</si>
  <si>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</si>
  <si>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</si>
  <si>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</si>
  <si>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</si>
  <si>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</si>
  <si>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</si>
  <si>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</si>
  <si>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</si>
  <si>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</si>
  <si>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</si>
  <si>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</si>
  <si>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</si>
  <si>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</si>
  <si>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</si>
  <si>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</si>
  <si>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</si>
  <si>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</si>
  <si>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</si>
  <si>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</si>
  <si>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</si>
  <si>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</si>
  <si>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</si>
  <si>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</si>
  <si>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</si>
  <si>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</si>
  <si>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</si>
  <si>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</si>
  <si>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</si>
  <si>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</si>
  <si>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</si>
  <si>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</si>
  <si>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</si>
  <si>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</si>
  <si>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</si>
  <si>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</si>
  <si>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</si>
  <si>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</si>
  <si>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</si>
  <si>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</si>
  <si>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</si>
  <si>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</si>
  <si>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</si>
  <si>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</si>
  <si>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</si>
  <si>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</si>
  <si>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</si>
  <si>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</si>
  <si>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</si>
  <si>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</si>
  <si>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</si>
  <si>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</si>
  <si>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</si>
  <si>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</si>
  <si>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</si>
  <si>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</si>
  <si>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</si>
  <si>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</si>
  <si>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</si>
  <si>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</si>
  <si>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</si>
  <si>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</si>
  <si>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</si>
  <si>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</si>
  <si>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</si>
  <si>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</si>
  <si>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</si>
  <si>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</si>
  <si>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</si>
  <si>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</si>
  <si>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</si>
  <si>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</si>
  <si>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</si>
  <si>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</si>
  <si>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</si>
  <si>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</si>
  <si>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</si>
  <si>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</si>
  <si>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</si>
  <si>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</si>
  <si>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</si>
  <si>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</si>
  <si>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</si>
  <si>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</si>
  <si>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</si>
  <si>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</si>
  <si>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</si>
  <si>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</si>
  <si>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</si>
  <si>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</si>
  <si>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</si>
  <si>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</si>
  <si>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</si>
  <si>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</si>
  <si>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</si>
  <si>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</si>
  <si>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</si>
  <si>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</si>
  <si>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</si>
  <si>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</si>
  <si>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</si>
  <si>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</si>
  <si>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</si>
  <si>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</si>
  <si>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</si>
  <si>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</si>
  <si>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</si>
  <si>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</si>
  <si>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</si>
  <si>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</si>
  <si>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</si>
  <si>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</si>
  <si>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</si>
  <si>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</si>
  <si>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</si>
  <si>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</si>
  <si>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</si>
  <si>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</si>
  <si>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</si>
  <si>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</si>
  <si>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</si>
  <si>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</si>
  <si>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</si>
  <si>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</si>
  <si>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</si>
  <si>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</si>
  <si>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</si>
  <si>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</si>
  <si>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</si>
  <si>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</si>
  <si>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</si>
  <si>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</si>
  <si>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</si>
  <si>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</si>
  <si>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</si>
  <si>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</si>
  <si>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</si>
  <si>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</si>
  <si>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</si>
  <si>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</si>
  <si>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</si>
  <si>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</si>
  <si>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</si>
  <si>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</si>
  <si>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</si>
  <si>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</si>
  <si>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</si>
  <si>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</si>
  <si>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</si>
  <si>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</si>
  <si>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</si>
  <si>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</si>
  <si>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</si>
  <si>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</si>
  <si>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</si>
  <si>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</si>
  <si>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</si>
  <si>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</si>
  <si>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</si>
  <si>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</si>
  <si>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</si>
  <si>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</si>
  <si>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</si>
  <si>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</si>
  <si>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</si>
  <si>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</si>
  <si>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</si>
  <si>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</si>
  <si>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</si>
  <si>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</si>
  <si>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</si>
  <si>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</si>
  <si>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</si>
  <si>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</si>
  <si>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</si>
  <si>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</si>
  <si>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</si>
  <si>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</si>
  <si>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</si>
  <si>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</si>
  <si>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</si>
  <si>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</si>
  <si>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</si>
  <si>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</si>
  <si>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</si>
  <si>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</si>
  <si>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</si>
  <si>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</si>
  <si>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</si>
  <si>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</si>
  <si>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</si>
  <si>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</si>
  <si>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</si>
  <si>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</si>
  <si>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</si>
  <si>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</si>
  <si>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</si>
  <si>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</si>
  <si>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</si>
  <si>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</si>
  <si>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</si>
  <si>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</si>
  <si>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</si>
  <si>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</si>
  <si>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</si>
  <si>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</si>
  <si>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</si>
  <si>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</si>
  <si>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</si>
  <si>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</si>
  <si>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</si>
  <si>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</si>
  <si>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</si>
  <si>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</si>
  <si>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</si>
  <si>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</si>
  <si>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</si>
  <si>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</si>
  <si>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</si>
  <si>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</si>
  <si>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</si>
  <si>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</si>
  <si>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</si>
  <si>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</si>
  <si>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</si>
  <si>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</si>
  <si>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</si>
  <si>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</si>
  <si>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</si>
  <si>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</si>
  <si>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</si>
  <si>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</si>
  <si>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</si>
  <si>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</si>
  <si>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</si>
  <si>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</si>
  <si>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</si>
  <si>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</si>
  <si>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</si>
  <si>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</si>
  <si>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</si>
  <si>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</si>
  <si>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</si>
  <si>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</si>
  <si>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</si>
  <si>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</si>
  <si>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</si>
  <si>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</si>
  <si>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</si>
  <si>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</si>
  <si>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</si>
  <si>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</si>
  <si>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</si>
  <si>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</si>
  <si>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</si>
  <si>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</si>
  <si>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</si>
  <si>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</si>
  <si>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</si>
  <si>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</si>
  <si>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</si>
  <si>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</si>
  <si>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</si>
  <si>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</si>
  <si>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</si>
  <si>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</si>
  <si>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</si>
  <si>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</si>
  <si>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</si>
  <si>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</si>
  <si>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</si>
  <si>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</si>
  <si>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</si>
  <si>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</si>
  <si>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</si>
  <si>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</si>
  <si>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</si>
  <si>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</si>
  <si>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</si>
  <si>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</si>
  <si>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</si>
  <si>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</si>
  <si>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</si>
  <si>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</si>
  <si>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</si>
  <si>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</si>
  <si>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</si>
  <si>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</si>
  <si>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</si>
  <si>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</si>
  <si>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</si>
  <si>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</si>
  <si>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</si>
  <si>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</si>
  <si>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</si>
  <si>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</si>
  <si>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</si>
  <si>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</si>
  <si>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</si>
  <si>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</si>
  <si>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</si>
  <si>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</si>
  <si>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</si>
  <si>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</si>
  <si>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</si>
  <si>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</si>
  <si>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</si>
  <si>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</si>
  <si>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</si>
  <si>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</si>
  <si>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</si>
  <si>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</si>
  <si>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</si>
  <si>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</si>
  <si>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</si>
  <si>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</si>
  <si>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</si>
  <si>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</si>
  <si>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</si>
  <si>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</si>
  <si>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</si>
  <si>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</si>
  <si>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</si>
  <si>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</si>
  <si>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</si>
  <si>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</si>
  <si>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</si>
  <si>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</si>
  <si>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</si>
  <si>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</si>
  <si>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</si>
  <si>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</si>
  <si>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</si>
  <si>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</si>
  <si>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</si>
  <si>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</si>
  <si>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</si>
  <si>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</si>
  <si>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</si>
  <si>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</si>
  <si>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</si>
  <si>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</si>
  <si>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</si>
  <si>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</si>
  <si>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</si>
  <si>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</si>
  <si>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</si>
  <si>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</si>
  <si>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</si>
  <si>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</si>
  <si>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</si>
  <si>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</si>
  <si>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</si>
  <si>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</si>
  <si>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</si>
  <si>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</si>
  <si>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</si>
  <si>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</si>
  <si>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</si>
  <si>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</si>
  <si>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</si>
  <si>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</si>
  <si>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</si>
  <si>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</si>
  <si>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</si>
  <si>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</si>
  <si>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</si>
  <si>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</si>
  <si>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</si>
  <si>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</si>
  <si>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</si>
  <si>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</si>
  <si>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</si>
  <si>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</si>
  <si>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</si>
  <si>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</si>
  <si>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</si>
  <si>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</si>
  <si>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</si>
  <si>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</si>
  <si>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</si>
  <si>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</si>
  <si>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</si>
  <si>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</si>
  <si>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</si>
  <si>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</si>
  <si>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</si>
  <si>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</si>
  <si>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</si>
  <si>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</si>
  <si>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</si>
  <si>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</si>
  <si>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</si>
  <si>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</si>
  <si>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</si>
  <si>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</si>
  <si>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</si>
  <si>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</si>
  <si>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</si>
  <si>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</si>
  <si>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</si>
  <si>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</si>
  <si>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</si>
  <si>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</si>
  <si>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</si>
  <si>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</si>
  <si>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</si>
  <si>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</si>
  <si>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</si>
  <si>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</si>
  <si>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</si>
  <si>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</si>
  <si>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</si>
  <si>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</si>
  <si>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</si>
  <si>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</si>
  <si>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</si>
  <si>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</si>
  <si>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</si>
  <si>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</si>
  <si>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</si>
  <si>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</si>
  <si>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</si>
  <si>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</si>
  <si>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</si>
  <si>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</si>
  <si>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</si>
  <si>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</si>
  <si>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</si>
  <si>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</si>
  <si>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</si>
  <si>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</si>
  <si>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</si>
  <si>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</si>
  <si>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</si>
  <si>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</si>
  <si>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</si>
  <si>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</si>
  <si>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</si>
  <si>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</si>
  <si>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</si>
  <si>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</si>
  <si>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</si>
  <si>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</si>
  <si>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</si>
  <si>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</si>
  <si>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</si>
  <si>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</si>
  <si>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</si>
  <si>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</si>
  <si>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</si>
  <si>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</si>
  <si>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</si>
  <si>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</si>
  <si>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</si>
  <si>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</si>
  <si>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</si>
  <si>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</si>
  <si>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</si>
  <si>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</si>
  <si>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</si>
  <si>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</si>
  <si>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</si>
  <si>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</si>
  <si>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</si>
  <si>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</si>
  <si>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</si>
  <si>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</si>
  <si>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</si>
  <si>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</si>
  <si>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</si>
  <si>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</si>
  <si>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</si>
  <si>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</si>
  <si>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</si>
  <si>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</si>
  <si>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</si>
  <si>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</si>
  <si>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</si>
  <si>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</si>
  <si>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</si>
  <si>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</si>
  <si>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</si>
  <si>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</si>
  <si>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</si>
  <si>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</si>
  <si>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</si>
  <si>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</si>
  <si>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</si>
  <si>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</si>
  <si>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</si>
  <si>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</si>
  <si>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</si>
  <si>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</si>
  <si>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</si>
  <si>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</si>
  <si>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</si>
  <si>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</si>
  <si>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</si>
  <si>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</si>
  <si>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</si>
  <si>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</si>
  <si>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</si>
  <si>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</si>
  <si>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</si>
  <si>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</si>
  <si>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</si>
  <si>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</si>
  <si>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</si>
  <si>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</si>
  <si>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</si>
  <si>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</si>
  <si>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</si>
  <si>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</si>
  <si>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</si>
  <si>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</si>
  <si>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</si>
  <si>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</si>
  <si>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</si>
  <si>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</si>
  <si>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</si>
  <si>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</si>
  <si>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</si>
  <si>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</si>
  <si>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</si>
  <si>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</si>
  <si>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</si>
  <si>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</si>
  <si>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</si>
  <si>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</si>
  <si>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</si>
  <si>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</si>
  <si>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</si>
  <si>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</si>
  <si>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</si>
  <si>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</si>
  <si>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</si>
  <si>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</si>
  <si>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</si>
  <si>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</si>
  <si>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</si>
  <si>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</si>
  <si>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</si>
  <si>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</si>
  <si>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</si>
  <si>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</si>
  <si>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</si>
  <si>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</si>
  <si>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</si>
  <si>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</si>
  <si>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</si>
  <si>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</si>
  <si>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</si>
  <si>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</si>
  <si>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</si>
  <si>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</si>
  <si>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</si>
  <si>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</si>
  <si>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</si>
  <si>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</si>
  <si>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</si>
  <si>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</si>
  <si>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</si>
  <si>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</si>
  <si>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</si>
  <si>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</si>
  <si>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</si>
  <si>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</si>
  <si>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</si>
  <si>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</si>
  <si>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</si>
  <si>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</si>
  <si>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</si>
  <si>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</si>
  <si>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</si>
  <si>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</si>
  <si>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</si>
  <si>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</si>
  <si>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</si>
  <si>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</si>
  <si>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</si>
  <si>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</si>
  <si>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</si>
  <si>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</si>
  <si>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</si>
  <si>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</si>
  <si>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</si>
  <si>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</si>
  <si>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</si>
  <si>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</si>
  <si>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</si>
  <si>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</si>
  <si>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</si>
  <si>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</si>
  <si>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</si>
  <si>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</si>
  <si>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</si>
  <si>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</si>
  <si>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</si>
  <si>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</si>
  <si>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</si>
  <si>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</si>
  <si>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</si>
  <si>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</si>
  <si>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</si>
  <si>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</si>
  <si>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</si>
  <si>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</si>
  <si>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</si>
  <si>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</si>
  <si>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</si>
  <si>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</si>
  <si>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</si>
  <si>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</si>
  <si>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</si>
  <si>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</si>
  <si>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</si>
  <si>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</si>
  <si>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</si>
  <si>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</si>
  <si>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</si>
  <si>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</si>
  <si>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</si>
  <si>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</si>
  <si>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</si>
  <si>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</si>
  <si>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</si>
  <si>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</si>
  <si>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</si>
  <si>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</si>
  <si>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</si>
  <si>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</si>
  <si>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</si>
  <si>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</si>
  <si>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</si>
  <si>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</si>
  <si>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</si>
  <si>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</si>
  <si>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</si>
  <si>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</si>
  <si>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</si>
  <si>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</si>
  <si>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</si>
  <si>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</si>
  <si>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</si>
  <si>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</si>
  <si>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</si>
  <si>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</si>
  <si>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</si>
  <si>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</si>
  <si>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</si>
  <si>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</si>
  <si>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</si>
  <si>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</si>
  <si>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</si>
  <si>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</si>
  <si>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</si>
  <si>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</si>
  <si>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</si>
  <si>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</si>
  <si>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</si>
  <si>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</si>
  <si>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</si>
  <si>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</si>
  <si>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</si>
  <si>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</si>
  <si>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</si>
  <si>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</si>
  <si>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</si>
  <si>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</si>
  <si>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</si>
  <si>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</si>
  <si>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</si>
  <si>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</si>
  <si>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</si>
  <si>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</si>
  <si>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</si>
  <si>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</si>
  <si>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</si>
  <si>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</si>
  <si>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</si>
  <si>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</si>
  <si>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</si>
  <si>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</si>
  <si>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</si>
  <si>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</si>
  <si>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</si>
  <si>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</si>
  <si>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</si>
  <si>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</si>
  <si>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</si>
  <si>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</si>
  <si>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</si>
  <si>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</si>
  <si>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</si>
  <si>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</si>
  <si>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</si>
  <si>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</si>
  <si>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</si>
  <si>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</si>
  <si>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</si>
  <si>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</si>
  <si>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</si>
  <si>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</si>
  <si>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</si>
  <si>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</si>
  <si>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</si>
  <si>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</si>
  <si>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</si>
  <si>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</si>
  <si>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</si>
  <si>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</si>
  <si>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</si>
  <si>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</si>
  <si>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</si>
  <si>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</si>
  <si>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</si>
  <si>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</si>
  <si>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</si>
  <si>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</si>
  <si>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</si>
  <si>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</si>
  <si>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</si>
  <si>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</si>
  <si>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</si>
  <si>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</si>
  <si>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</si>
  <si>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</si>
  <si>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</si>
  <si>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</si>
  <si>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</si>
  <si>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</si>
  <si>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</si>
  <si>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</si>
  <si>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</si>
  <si>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</si>
  <si>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</si>
  <si>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</si>
  <si>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</si>
  <si>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</si>
  <si>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</si>
  <si>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</si>
  <si>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</si>
  <si>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</si>
  <si>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</si>
  <si>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</si>
  <si>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</si>
  <si>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</si>
  <si>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</si>
  <si>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</si>
  <si>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</si>
  <si>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</si>
  <si>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</si>
  <si>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</si>
  <si>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</si>
  <si>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</si>
  <si>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</si>
  <si>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</si>
  <si>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</si>
  <si>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</si>
  <si>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</si>
  <si>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</si>
  <si>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</si>
  <si>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</si>
  <si>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</si>
  <si>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</si>
  <si>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</si>
  <si>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</si>
  <si>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</si>
  <si>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</si>
  <si>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</si>
  <si>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</si>
  <si>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</si>
  <si>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</si>
  <si>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</si>
  <si>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</si>
  <si>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</si>
  <si>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</si>
  <si>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</si>
  <si>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</si>
  <si>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</si>
  <si>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</si>
  <si>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</si>
  <si>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</si>
  <si>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</si>
  <si>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</si>
  <si>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</si>
  <si>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</si>
  <si>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</si>
  <si>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</si>
  <si>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</si>
  <si>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</si>
  <si>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</si>
  <si>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</si>
  <si>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</si>
  <si>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</si>
  <si>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</si>
  <si>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</si>
  <si>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</si>
  <si>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</si>
  <si>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</si>
  <si>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</si>
  <si>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</si>
  <si>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</si>
  <si>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</si>
  <si>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</si>
  <si>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</si>
  <si>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</si>
  <si>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</si>
  <si>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</si>
  <si>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</si>
  <si>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</si>
  <si>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</si>
  <si>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</si>
  <si>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</si>
  <si>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</si>
  <si>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</si>
  <si>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</si>
  <si>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</si>
  <si>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</si>
  <si>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</si>
  <si>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</si>
  <si>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</si>
  <si>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</si>
  <si>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</si>
  <si>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</si>
  <si>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</si>
  <si>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</si>
  <si>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</si>
  <si>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</si>
  <si>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</si>
  <si>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</si>
  <si>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</si>
  <si>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</si>
  <si>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</si>
  <si>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</si>
  <si>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</si>
  <si>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</si>
  <si>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</si>
  <si>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</si>
  <si>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</si>
  <si>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</si>
  <si>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</si>
  <si>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</si>
  <si>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</si>
  <si>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</si>
  <si>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</si>
  <si>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</si>
  <si>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</si>
  <si>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</si>
  <si>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</si>
  <si>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</si>
  <si>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</si>
  <si>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</si>
  <si>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</si>
  <si>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</si>
  <si>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</si>
  <si>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</si>
  <si>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</si>
  <si>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</si>
  <si>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</si>
  <si>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</si>
  <si>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</si>
  <si>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</si>
  <si>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</si>
  <si>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</si>
  <si>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</si>
  <si>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</si>
  <si>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</si>
  <si>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</si>
  <si>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</si>
  <si>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</si>
  <si>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</si>
  <si>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</si>
  <si>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</si>
  <si>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</si>
  <si>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</si>
  <si>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</si>
  <si>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</si>
  <si>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</si>
  <si>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</si>
  <si>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</si>
  <si>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</si>
  <si>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</si>
  <si>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</si>
  <si>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</si>
  <si>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</si>
  <si>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</si>
  <si>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</si>
  <si>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</si>
  <si>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</si>
  <si>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</si>
  <si>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</si>
  <si>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</si>
  <si>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</si>
  <si>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>Descarga de dormentes - Considerar 30 min de mnb em ZSF para dar o giro na composição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</si>
  <si>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</si>
  <si>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</si>
  <si>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</si>
  <si>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</si>
  <si>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</si>
  <si>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</si>
  <si>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</si>
  <si>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</si>
  <si>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</si>
  <si>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</si>
  <si>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</si>
  <si>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</si>
  <si>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</si>
  <si>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</si>
  <si>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</si>
  <si>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</si>
  <si>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</si>
  <si>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</si>
  <si>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</si>
  <si>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</si>
  <si>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</si>
  <si>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</si>
  <si>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</si>
  <si>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</si>
  <si>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</si>
  <si>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</si>
  <si>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</si>
  <si>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</si>
  <si>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</si>
  <si>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</si>
  <si>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</si>
  <si>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</si>
  <si>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</si>
  <si>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</si>
  <si>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</si>
  <si>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</si>
  <si>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</si>
  <si>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</si>
  <si>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</si>
  <si>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</si>
  <si>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</si>
  <si>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</si>
  <si>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</si>
  <si>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</si>
  <si>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</si>
  <si>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</si>
  <si>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</si>
  <si>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</si>
  <si>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</si>
  <si>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</si>
  <si>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</si>
  <si>
    <t>⚠️ Nenhuma linha encontrada para hoje (16/2/2026).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</si>
</sst>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BJ1" zoomScaleNormal="100" workbookViewId="0">
      <selection activeCell="BT9" sqref="BT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60.140625" customWidth="1"/>
    <col min="73" max="73" width="5" bestFit="1" customWidth="1"/>
  </cols>
  <sheetData>
    <row r="1" spans="1:122" s="6" customFormat="1" ht="11.25" customHeight="1">
      <c r="A1" s="1"/>
      <c r="B1" s="227" t="s">
        <v>969</v>
      </c>
      <c r="C1" s="228"/>
      <c r="D1" s="228"/>
      <c r="E1" s="227" t="s">
        <v>970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971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972</v>
      </c>
      <c r="BH1" s="243"/>
      <c r="BI1" s="243"/>
      <c r="BJ1" s="244"/>
      <c r="BK1" s="217" t="s">
        <v>973</v>
      </c>
      <c r="BL1" s="234" t="s">
        <v>974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7" t="s">
        <v>975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978</v>
      </c>
      <c r="AS2" s="238"/>
      <c r="AT2" s="238"/>
      <c r="AU2" s="238"/>
      <c r="AV2" s="238"/>
      <c r="AW2" s="238"/>
      <c r="AX2" s="241"/>
      <c r="AY2" s="5"/>
      <c r="AZ2" s="231" t="s">
        <v>979</v>
      </c>
      <c r="BA2" s="233"/>
      <c r="BB2" s="237" t="s">
        <v>976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1" t="s">
        <v>980</v>
      </c>
      <c r="AI3" s="233"/>
      <c r="AJ3" s="231" t="s">
        <v>981</v>
      </c>
      <c r="AK3" s="232"/>
      <c r="AL3" s="253"/>
      <c r="AM3" s="254"/>
      <c r="AN3" s="232"/>
      <c r="AO3" s="232"/>
      <c r="AP3" s="233"/>
      <c r="AQ3" s="60"/>
      <c r="AR3" s="225" t="s">
        <v>987</v>
      </c>
      <c r="AS3" s="226"/>
      <c r="AT3" s="225" t="s">
        <v>988</v>
      </c>
      <c r="AU3" s="226"/>
      <c r="AV3" s="225" t="s">
        <v>989</v>
      </c>
      <c r="AW3" s="226"/>
      <c r="AX3" s="60" t="s">
        <v>990</v>
      </c>
      <c r="AY3" s="60"/>
      <c r="AZ3" s="251"/>
      <c r="BA3" s="252"/>
      <c r="BB3" s="231" t="s">
        <v>983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991</v>
      </c>
      <c r="BM3" s="235"/>
      <c r="BN3" s="235"/>
      <c r="BO3" s="236"/>
      <c r="BP3" s="234" t="s">
        <v>773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0.5625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6.5277777777777768E-2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0.78333333333333321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1436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46070</v>
      </c>
      <c r="B232" s="102">
        <v>46070</v>
      </c>
      <c r="C232" s="134">
        <f>IF(BS_CONTROLE[[#This Row],[DATA]]="","",WEEKNUM(BS_CONTROLE[[#This Row],[DATA]]))</f>
        <v>8</v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>46070</v>
      </c>
      <c r="B233" s="102">
        <v>46070</v>
      </c>
      <c r="C233" s="134">
        <f>IF(BS_CONTROLE[[#This Row],[DATA]]="","",WEEKNUM(BS_CONTROLE[[#This Row],[DATA]]))</f>
        <v>8</v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>46070</v>
      </c>
      <c r="B234" s="102">
        <v>46070</v>
      </c>
      <c r="C234" s="134">
        <f>IF(BS_CONTROLE[[#This Row],[DATA]]="","",WEEKNUM(BS_CONTROLE[[#This Row],[DATA]]))</f>
        <v>8</v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46070</v>
      </c>
      <c r="B235" s="102">
        <v>46070</v>
      </c>
      <c r="C235" s="134">
        <f>IF(BS_CONTROLE[[#This Row],[DATA]]="","",WEEKNUM(BS_CONTROLE[[#This Row],[DATA]]))</f>
        <v>8</v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46070</v>
      </c>
      <c r="B236" s="102">
        <v>46070</v>
      </c>
      <c r="C236" s="134">
        <f>IF(BS_CONTROLE[[#This Row],[DATA]]="","",WEEKNUM(BS_CONTROLE[[#This Row],[DATA]]))</f>
        <v>8</v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46070</v>
      </c>
      <c r="B237" s="102">
        <v>46070</v>
      </c>
      <c r="C237" s="134">
        <f>IF(BS_CONTROLE[[#This Row],[DATA]]="","",WEEKNUM(BS_CONTROLE[[#This Row],[DATA]]))</f>
        <v>8</v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46070</v>
      </c>
      <c r="B238" s="102">
        <v>46070</v>
      </c>
      <c r="C238" s="134">
        <f>IF(BS_CONTROLE[[#This Row],[DATA]]="","",WEEKNUM(BS_CONTROLE[[#This Row],[DATA]]))</f>
        <v>8</v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46070</v>
      </c>
      <c r="B239" s="102">
        <v>46070</v>
      </c>
      <c r="C239" s="134">
        <f>IF(BS_CONTROLE[[#This Row],[DATA]]="","",WEEKNUM(BS_CONTROLE[[#This Row],[DATA]]))</f>
        <v>8</v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>46070</v>
      </c>
      <c r="B240" s="102">
        <v>46070</v>
      </c>
      <c r="C240" s="134">
        <f>IF(BS_CONTROLE[[#This Row],[DATA]]="","",WEEKNUM(BS_CONTROLE[[#This Row],[DATA]]))</f>
        <v>8</v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1437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1438</v>
      </c>
      <c r="C4" s="159" t="s">
        <v>1439</v>
      </c>
      <c r="D4" s="159" t="s">
        <v>1440</v>
      </c>
      <c r="E4" s="159" t="s">
        <v>1441</v>
      </c>
      <c r="F4" s="159" t="s">
        <v>4</v>
      </c>
      <c r="G4" s="159" t="s">
        <v>1442</v>
      </c>
    </row>
    <row r="5" spans="2:7">
      <c r="B5" s="160" t="s">
        <v>1443</v>
      </c>
      <c r="C5" s="160">
        <v>257068</v>
      </c>
      <c r="D5" s="160" t="s">
        <v>1444</v>
      </c>
      <c r="E5" s="160" t="s">
        <v>1445</v>
      </c>
      <c r="F5" s="160" t="s">
        <v>1445</v>
      </c>
      <c r="G5" s="161">
        <v>46296</v>
      </c>
    </row>
    <row r="6" spans="2:7">
      <c r="B6" s="160" t="s">
        <v>1446</v>
      </c>
      <c r="C6" s="160" t="s">
        <v>624</v>
      </c>
      <c r="D6" s="160" t="s">
        <v>624</v>
      </c>
      <c r="E6" s="160" t="s">
        <v>624</v>
      </c>
      <c r="F6" s="160" t="s">
        <v>1447</v>
      </c>
      <c r="G6" s="161" t="s">
        <v>624</v>
      </c>
    </row>
    <row r="7" spans="2:7">
      <c r="B7" s="160" t="s">
        <v>1448</v>
      </c>
      <c r="C7" s="160">
        <v>257472</v>
      </c>
      <c r="D7" s="160" t="s">
        <v>1449</v>
      </c>
      <c r="E7" s="160" t="s">
        <v>1450</v>
      </c>
      <c r="F7" s="160" t="s">
        <v>1450</v>
      </c>
      <c r="G7" s="161">
        <v>45992</v>
      </c>
    </row>
    <row r="8" spans="2:7">
      <c r="B8" s="160" t="s">
        <v>1451</v>
      </c>
      <c r="C8" s="160">
        <v>260307</v>
      </c>
      <c r="D8" s="160" t="s">
        <v>1452</v>
      </c>
      <c r="E8" s="160" t="s">
        <v>1453</v>
      </c>
      <c r="F8" s="160" t="s">
        <v>1450</v>
      </c>
      <c r="G8" s="161">
        <v>46082</v>
      </c>
    </row>
    <row r="9" spans="2:7">
      <c r="B9" s="160" t="s">
        <v>1454</v>
      </c>
      <c r="C9" s="160">
        <v>333033</v>
      </c>
      <c r="D9" s="160" t="s">
        <v>1455</v>
      </c>
      <c r="E9" s="160" t="s">
        <v>1447</v>
      </c>
      <c r="F9" s="160" t="s">
        <v>1456</v>
      </c>
      <c r="G9" s="160" t="s">
        <v>624</v>
      </c>
    </row>
    <row r="10" spans="2:7">
      <c r="B10" s="160" t="s">
        <v>1457</v>
      </c>
      <c r="C10" s="160">
        <v>263576</v>
      </c>
      <c r="D10" s="160" t="s">
        <v>1458</v>
      </c>
      <c r="E10" s="160" t="s">
        <v>1447</v>
      </c>
      <c r="F10" s="160" t="s">
        <v>1447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1459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1460</v>
      </c>
      <c r="E3" s="198" t="s">
        <v>1461</v>
      </c>
      <c r="F3" s="198" t="s">
        <v>1462</v>
      </c>
      <c r="G3" s="198" t="s">
        <v>1463</v>
      </c>
      <c r="H3" s="198" t="s">
        <v>1464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1465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1466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1468</v>
      </c>
      <c r="V1" s="263"/>
      <c r="W1" s="263"/>
    </row>
    <row r="2" spans="1:23" ht="15" customHeight="1">
      <c r="A2" s="87" t="s">
        <v>1469</v>
      </c>
      <c r="B2" s="87" t="s">
        <v>1470</v>
      </c>
      <c r="C2" s="87" t="s">
        <v>442</v>
      </c>
      <c r="D2" s="88" t="s">
        <v>1012</v>
      </c>
      <c r="E2" s="88" t="s">
        <v>4</v>
      </c>
      <c r="F2" s="88" t="s">
        <v>1471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1472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*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>
        <f>IF(SP_NORTE!B232="","*",SP_NORTE!B232)</f>
        <v>46070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>
        <f>IF(SP_NORTE!B233="","*",SP_NORTE!B233)</f>
        <v>46070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>
        <f>IF(SP_NORTE!B234="","*",SP_NORTE!B234)</f>
        <v>46070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>
        <f>IF(SP_NORTE!B235="","*",SP_NORTE!B235)</f>
        <v>46070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>
        <f>IF(SP_NORTE!B236="","*",SP_NORTE!B236)</f>
        <v>46070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>
        <f>IF(SP_NORTE!B237="","*",SP_NORTE!B237)</f>
        <v>46070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>
        <f>IF(SP_NORTE!B238="","*",SP_NORTE!B238)</f>
        <v>46070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>
        <f>IF(SP_NORTE!B239="","*",SP_NORTE!B239)</f>
        <v>46070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>
        <f>IF(SP_NORTE!B240="","*",SP_NORTE!B240)</f>
        <v>46070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1473</v>
      </c>
      <c r="C2" s="121" t="s">
        <v>998</v>
      </c>
      <c r="D2" s="76" t="s">
        <v>1000</v>
      </c>
      <c r="E2" s="76" t="s">
        <v>1474</v>
      </c>
      <c r="F2" s="99" t="s">
        <v>1475</v>
      </c>
      <c r="G2" s="76" t="s">
        <v>1476</v>
      </c>
      <c r="H2" s="76" t="s">
        <v>1477</v>
      </c>
      <c r="I2" s="76" t="s">
        <v>1478</v>
      </c>
      <c r="J2" s="76" t="s">
        <v>1479</v>
      </c>
      <c r="K2" s="78" t="s">
        <v>1480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>
        <f>IF(SP_NORTE!B233="","*",SP_NORTE!B233)</f>
        <v>46070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>
        <f>IF(SP_NORTE!B234="","*",SP_NORTE!B234)</f>
        <v>46070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>
        <f>IF(SP_NORTE!B240="","*",SP_NORTE!B240)</f>
        <v>46070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1481</v>
      </c>
      <c r="D5" s="265"/>
      <c r="E5" s="265"/>
      <c r="F5" s="265"/>
      <c r="G5" s="265"/>
      <c r="H5" s="265"/>
      <c r="I5" s="265"/>
      <c r="J5" s="266"/>
      <c r="K5" s="267" t="s">
        <v>1482</v>
      </c>
      <c r="L5" s="268"/>
      <c r="M5" s="268"/>
      <c r="N5" s="268"/>
      <c r="O5" s="269" t="s">
        <v>1483</v>
      </c>
      <c r="P5" s="270"/>
    </row>
    <row r="6" spans="1:16" s="74" customFormat="1" ht="15" customHeight="1">
      <c r="A6" s="66" t="s">
        <v>1471</v>
      </c>
      <c r="B6" s="75" t="s">
        <v>1470</v>
      </c>
      <c r="C6" s="76" t="s">
        <v>1012</v>
      </c>
      <c r="D6" s="77" t="s">
        <v>1013</v>
      </c>
      <c r="E6" s="76" t="s">
        <v>1484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1485</v>
      </c>
      <c r="M6" s="80" t="s">
        <v>642</v>
      </c>
      <c r="N6" s="81" t="s">
        <v>1007</v>
      </c>
      <c r="O6" s="156" t="s">
        <v>1050</v>
      </c>
      <c r="P6" s="132" t="s">
        <v>1486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*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>
        <f>IF(SP_NORTE!B233="","*",SP_NORTE!B233)</f>
        <v>46070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>
        <f>IF(SP_NORTE!B234="","*",SP_NORTE!B234)</f>
        <v>46070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>
        <f>IF(SP_NORTE!B240="","*",SP_NORTE!B240)</f>
        <v>46070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1487</v>
      </c>
    </row>
    <row r="8" spans="1:73">
      <c r="BT8" s="215"/>
    </row>
    <row r="9" spans="1:73" ht="117.75">
      <c r="BS9" s="213"/>
      <c r="BT9" s="223" t="s">
        <v>1488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2026-02-16T16:37:06Z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