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029" documentId="120_S{118792C3-22EF-5104-A093-F22BFE3913F3}" xr6:coauthVersionLast="47" xr6:coauthVersionMax="47" xr10:uidLastSave="{5CC3E3C4-2CC9-487D-AAE5-2AE10733839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4" i="1" l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Q176" i="1"/>
  <c r="Q172" i="1"/>
  <c r="BT164" i="1"/>
  <c r="BT163" i="1"/>
  <c r="BT162" i="1"/>
  <c r="BT161" i="1"/>
  <c r="BT160" i="1"/>
  <c r="BT158" i="1"/>
  <c r="BT157" i="1"/>
  <c r="BT153" i="1"/>
  <c r="BT152" i="1"/>
  <c r="BT151" i="1"/>
  <c r="BT149" i="1"/>
  <c r="BT148" i="1"/>
  <c r="BT147" i="1"/>
  <c r="BT146" i="1"/>
  <c r="BT145" i="1"/>
  <c r="A147" i="1"/>
  <c r="C147" i="1"/>
  <c r="G147" i="1"/>
  <c r="R147" i="1"/>
  <c r="S147" i="1" a="1"/>
  <c r="S147" i="1"/>
  <c r="T147" i="1" a="1"/>
  <c r="T147" i="1"/>
  <c r="U147" i="1" a="1"/>
  <c r="U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M147" i="10"/>
  <c r="K147" i="10"/>
  <c r="R144" i="11"/>
  <c r="L144" i="1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M34" i="1" a="1"/>
  <c r="M34" i="1"/>
  <c r="K31" i="11" s="1"/>
  <c r="M35" i="1" a="1"/>
  <c r="M35" i="1" s="1"/>
  <c r="M37" i="1" a="1"/>
  <c r="M37" i="1" s="1"/>
  <c r="K34" i="11" s="1"/>
  <c r="M38" i="1" a="1"/>
  <c r="M38" i="1" s="1"/>
  <c r="M44" i="1" a="1"/>
  <c r="M44" i="1"/>
  <c r="K41" i="11" s="1"/>
  <c r="M45" i="1" a="1"/>
  <c r="M45" i="1" s="1"/>
  <c r="M46" i="1" a="1"/>
  <c r="M46" i="1" s="1"/>
  <c r="K43" i="11" s="1"/>
  <c r="M48" i="1" a="1"/>
  <c r="M48" i="1" s="1"/>
  <c r="M52" i="1" a="1"/>
  <c r="M52" i="1" s="1"/>
  <c r="M57" i="1" a="1"/>
  <c r="M57" i="1" s="1"/>
  <c r="K54" i="11" s="1"/>
  <c r="M58" i="1" a="1"/>
  <c r="M58" i="1"/>
  <c r="K55" i="11" s="1"/>
  <c r="M59" i="1" a="1"/>
  <c r="M59" i="1" s="1"/>
  <c r="M60" i="1" a="1"/>
  <c r="M60" i="1" s="1"/>
  <c r="K57" i="11" s="1"/>
  <c r="M61" i="1" a="1"/>
  <c r="M61" i="1"/>
  <c r="K58" i="11" s="1"/>
  <c r="M62" i="1" a="1"/>
  <c r="M62" i="1" s="1"/>
  <c r="M65" i="1" a="1"/>
  <c r="M65" i="1" s="1"/>
  <c r="K62" i="11" s="1"/>
  <c r="M67" i="1" a="1"/>
  <c r="M67" i="1" s="1"/>
  <c r="M68" i="1" a="1"/>
  <c r="M68" i="1" s="1"/>
  <c r="K65" i="11" s="1"/>
  <c r="M71" i="1" a="1"/>
  <c r="M71" i="1" s="1"/>
  <c r="K68" i="11" s="1"/>
  <c r="M76" i="1" a="1"/>
  <c r="M76" i="1"/>
  <c r="K73" i="11" s="1"/>
  <c r="M77" i="1" a="1"/>
  <c r="M77" i="1" s="1"/>
  <c r="K74" i="11" s="1"/>
  <c r="M78" i="1" a="1"/>
  <c r="M78" i="1" s="1"/>
  <c r="M79" i="1" a="1"/>
  <c r="M79" i="1"/>
  <c r="K76" i="11" s="1"/>
  <c r="M82" i="1" a="1"/>
  <c r="M82" i="1" s="1"/>
  <c r="K79" i="11" s="1"/>
  <c r="M83" i="1" a="1"/>
  <c r="M83" i="1" s="1"/>
  <c r="M89" i="1" a="1"/>
  <c r="M89" i="1" s="1"/>
  <c r="M90" i="1" a="1"/>
  <c r="M90" i="1" s="1"/>
  <c r="M91" i="1" a="1"/>
  <c r="M91" i="1" s="1"/>
  <c r="K88" i="11" s="1"/>
  <c r="M93" i="1" a="1"/>
  <c r="M93" i="1"/>
  <c r="K90" i="11" s="1"/>
  <c r="M98" i="1" a="1"/>
  <c r="M98" i="1" s="1"/>
  <c r="M99" i="1" a="1"/>
  <c r="M99" i="1" s="1"/>
  <c r="K96" i="11" s="1"/>
  <c r="M107" i="1" a="1"/>
  <c r="M107" i="1" s="1"/>
  <c r="M116" i="1" a="1"/>
  <c r="M116" i="1" s="1"/>
  <c r="M117" i="1" a="1"/>
  <c r="M117" i="1" s="1"/>
  <c r="K114" i="11" s="1"/>
  <c r="M120" i="1" a="1"/>
  <c r="M120" i="1" s="1"/>
  <c r="M121" i="1" a="1"/>
  <c r="M121" i="1" s="1"/>
  <c r="G121" i="10" s="1"/>
  <c r="M126" i="1" a="1"/>
  <c r="M126" i="1" s="1"/>
  <c r="M127" i="1" a="1"/>
  <c r="M127" i="1"/>
  <c r="G127" i="10" s="1"/>
  <c r="M128" i="1" a="1"/>
  <c r="M128" i="1" s="1"/>
  <c r="G128" i="10" s="1"/>
  <c r="M144" i="1" a="1"/>
  <c r="M144" i="1" s="1"/>
  <c r="M158" i="1" a="1"/>
  <c r="M158" i="1" s="1"/>
  <c r="AM158" i="1" s="1"/>
  <c r="M165" i="1" a="1"/>
  <c r="M165" i="1" s="1"/>
  <c r="AM165" i="1" s="1"/>
  <c r="M167" i="1" a="1"/>
  <c r="M167" i="1" s="1"/>
  <c r="AM167" i="1" s="1"/>
  <c r="M168" i="1" a="1"/>
  <c r="M168" i="1" s="1"/>
  <c r="AM168" i="1" s="1"/>
  <c r="M170" i="1" a="1"/>
  <c r="M170" i="1" s="1"/>
  <c r="AM170" i="1" s="1"/>
  <c r="AM171" i="1"/>
  <c r="M172" i="1" a="1"/>
  <c r="M172" i="1" s="1"/>
  <c r="M173" i="1" a="1"/>
  <c r="M173" i="1"/>
  <c r="M174" i="1" a="1"/>
  <c r="M174" i="1" s="1"/>
  <c r="AM174" i="1" s="1"/>
  <c r="M175" i="1" a="1"/>
  <c r="M175" i="1" s="1"/>
  <c r="M176" i="1" a="1"/>
  <c r="M176" i="1"/>
  <c r="AM177" i="1"/>
  <c r="M178" i="1" a="1"/>
  <c r="M178" i="1" s="1"/>
  <c r="M179" i="1" a="1"/>
  <c r="M179" i="1" s="1"/>
  <c r="AM179" i="1" s="1"/>
  <c r="M180" i="1" a="1"/>
  <c r="M180" i="1" s="1"/>
  <c r="AM180" i="1" s="1"/>
  <c r="M181" i="1" a="1"/>
  <c r="M181" i="1" s="1"/>
  <c r="AM183" i="1"/>
  <c r="M184" i="1" a="1"/>
  <c r="M184" i="1" s="1"/>
  <c r="M185" i="1" a="1"/>
  <c r="M185" i="1" s="1"/>
  <c r="AM185" i="1" s="1"/>
  <c r="M186" i="1" a="1"/>
  <c r="M186" i="1" s="1"/>
  <c r="AM186" i="1" s="1"/>
  <c r="M187" i="1" a="1"/>
  <c r="M187" i="1" s="1"/>
  <c r="M188" i="1" a="1"/>
  <c r="M188" i="1"/>
  <c r="M189" i="1" a="1"/>
  <c r="M189" i="1" s="1"/>
  <c r="M190" i="1" a="1"/>
  <c r="M190" i="1" s="1"/>
  <c r="M191" i="1" a="1"/>
  <c r="M191" i="1"/>
  <c r="M192" i="1" a="1"/>
  <c r="M192" i="1" s="1"/>
  <c r="M193" i="1" a="1"/>
  <c r="M193" i="1" s="1"/>
  <c r="M194" i="1" a="1"/>
  <c r="M194" i="1" s="1"/>
  <c r="AM194" i="1" s="1"/>
  <c r="M195" i="1" a="1"/>
  <c r="M195" i="1" s="1"/>
  <c r="M196" i="1" a="1"/>
  <c r="M196" i="1" s="1"/>
  <c r="M197" i="1" a="1"/>
  <c r="M197" i="1"/>
  <c r="M198" i="1" a="1"/>
  <c r="M198" i="1" s="1"/>
  <c r="M199" i="1" a="1"/>
  <c r="M199" i="1" s="1"/>
  <c r="M200" i="1" a="1"/>
  <c r="M200" i="1"/>
  <c r="M201" i="1" a="1"/>
  <c r="M201" i="1" s="1"/>
  <c r="M202" i="1" a="1"/>
  <c r="M202" i="1" s="1"/>
  <c r="M203" i="1" a="1"/>
  <c r="M203" i="1" s="1"/>
  <c r="AM203" i="1" s="1"/>
  <c r="M204" i="1" a="1"/>
  <c r="M204" i="1" s="1"/>
  <c r="M205" i="1" a="1"/>
  <c r="M205" i="1" s="1"/>
  <c r="M206" i="1" a="1"/>
  <c r="M206" i="1"/>
  <c r="M207" i="1" a="1"/>
  <c r="M207" i="1" s="1"/>
  <c r="M208" i="1" a="1"/>
  <c r="M208" i="1" s="1"/>
  <c r="M209" i="1" a="1"/>
  <c r="M209" i="1"/>
  <c r="M210" i="1" a="1"/>
  <c r="M210" i="1" s="1"/>
  <c r="M211" i="1" a="1"/>
  <c r="M211" i="1" s="1"/>
  <c r="M212" i="1" a="1"/>
  <c r="M212" i="1" s="1"/>
  <c r="AM212" i="1" s="1"/>
  <c r="M213" i="1" a="1"/>
  <c r="M213" i="1" s="1"/>
  <c r="M214" i="1" a="1"/>
  <c r="M214" i="1" s="1"/>
  <c r="M215" i="1" a="1"/>
  <c r="M215" i="1" s="1"/>
  <c r="AM215" i="1" s="1"/>
  <c r="M216" i="1" a="1"/>
  <c r="M216" i="1" s="1"/>
  <c r="M217" i="1" a="1"/>
  <c r="M217" i="1" s="1"/>
  <c r="M218" i="1" a="1"/>
  <c r="M218" i="1"/>
  <c r="M219" i="1" a="1"/>
  <c r="M219" i="1" s="1"/>
  <c r="M220" i="1" a="1"/>
  <c r="M220" i="1" s="1"/>
  <c r="M221" i="1" a="1"/>
  <c r="M221" i="1"/>
  <c r="M222" i="1" a="1"/>
  <c r="M222" i="1" s="1"/>
  <c r="M223" i="1" a="1"/>
  <c r="M223" i="1" s="1"/>
  <c r="M224" i="1" a="1"/>
  <c r="M224" i="1" s="1"/>
  <c r="AM224" i="1" s="1"/>
  <c r="M225" i="1" a="1"/>
  <c r="M225" i="1" s="1"/>
  <c r="M226" i="1" a="1"/>
  <c r="M226" i="1" s="1"/>
  <c r="M227" i="1" a="1"/>
  <c r="M227" i="1" s="1"/>
  <c r="AM227" i="1" s="1"/>
  <c r="M228" i="1" a="1"/>
  <c r="M228" i="1" s="1"/>
  <c r="M229" i="1" a="1"/>
  <c r="M229" i="1" s="1"/>
  <c r="M230" i="1" a="1"/>
  <c r="M230" i="1"/>
  <c r="M231" i="1" a="1"/>
  <c r="M231" i="1" s="1"/>
  <c r="M232" i="1" a="1"/>
  <c r="M232" i="1" s="1"/>
  <c r="M233" i="1" a="1"/>
  <c r="M233" i="1" s="1"/>
  <c r="AM233" i="1" s="1"/>
  <c r="M234" i="1" a="1"/>
  <c r="M234" i="1" s="1"/>
  <c r="M235" i="1" a="1"/>
  <c r="M235" i="1" s="1"/>
  <c r="M236" i="1" a="1"/>
  <c r="M236" i="1"/>
  <c r="M237" i="1" a="1"/>
  <c r="M237" i="1" s="1"/>
  <c r="M238" i="1" a="1"/>
  <c r="M238" i="1" s="1"/>
  <c r="M239" i="1" a="1"/>
  <c r="M239" i="1" s="1"/>
  <c r="AM239" i="1" s="1"/>
  <c r="M240" i="1" a="1"/>
  <c r="M240" i="1" s="1"/>
  <c r="M241" i="1" a="1"/>
  <c r="M241" i="1" s="1"/>
  <c r="M242" i="1" a="1"/>
  <c r="M242" i="1" s="1"/>
  <c r="AM242" i="1" s="1"/>
  <c r="M243" i="1" a="1"/>
  <c r="M243" i="1" s="1"/>
  <c r="M244" i="1" a="1"/>
  <c r="M244" i="1" s="1"/>
  <c r="M245" i="1" a="1"/>
  <c r="M245" i="1" s="1"/>
  <c r="AM245" i="1" s="1"/>
  <c r="M246" i="1" a="1"/>
  <c r="M246" i="1" s="1"/>
  <c r="M247" i="1" a="1"/>
  <c r="M247" i="1" s="1"/>
  <c r="M248" i="1" a="1"/>
  <c r="M248" i="1" s="1"/>
  <c r="AM248" i="1" s="1"/>
  <c r="M249" i="1" a="1"/>
  <c r="M249" i="1" s="1"/>
  <c r="M250" i="1" a="1"/>
  <c r="M250" i="1" s="1"/>
  <c r="M251" i="1" a="1"/>
  <c r="M251" i="1" s="1"/>
  <c r="AM251" i="1" s="1"/>
  <c r="M252" i="1" a="1"/>
  <c r="M252" i="1" s="1"/>
  <c r="M253" i="1" a="1"/>
  <c r="M253" i="1" s="1"/>
  <c r="M254" i="1" a="1"/>
  <c r="M254" i="1" s="1"/>
  <c r="AM254" i="1" s="1"/>
  <c r="M255" i="1" a="1"/>
  <c r="M255" i="1" s="1"/>
  <c r="M256" i="1" a="1"/>
  <c r="M256" i="1" s="1"/>
  <c r="M257" i="1" a="1"/>
  <c r="M257" i="1" s="1"/>
  <c r="AM257" i="1" s="1"/>
  <c r="M258" i="1" a="1"/>
  <c r="M258" i="1" s="1"/>
  <c r="M259" i="1" a="1"/>
  <c r="M259" i="1" s="1"/>
  <c r="M260" i="1" a="1"/>
  <c r="M260" i="1" s="1"/>
  <c r="AM260" i="1" s="1"/>
  <c r="M261" i="1" a="1"/>
  <c r="M261" i="1" s="1"/>
  <c r="M262" i="1" a="1"/>
  <c r="M262" i="1" s="1"/>
  <c r="M263" i="1" a="1"/>
  <c r="M263" i="1"/>
  <c r="M264" i="1" a="1"/>
  <c r="M264" i="1" s="1"/>
  <c r="M265" i="1" a="1"/>
  <c r="M265" i="1" s="1"/>
  <c r="M266" i="1" a="1"/>
  <c r="M266" i="1" s="1"/>
  <c r="AM266" i="1" s="1"/>
  <c r="M267" i="1" a="1"/>
  <c r="M267" i="1" s="1"/>
  <c r="M268" i="1" a="1"/>
  <c r="M268" i="1" s="1"/>
  <c r="M269" i="1" a="1"/>
  <c r="M269" i="1" s="1"/>
  <c r="AM269" i="1" s="1"/>
  <c r="M270" i="1" a="1"/>
  <c r="M270" i="1" s="1"/>
  <c r="M271" i="1" a="1"/>
  <c r="M271" i="1" s="1"/>
  <c r="M272" i="1" a="1"/>
  <c r="M272" i="1" s="1"/>
  <c r="AM272" i="1" s="1"/>
  <c r="M273" i="1" a="1"/>
  <c r="M273" i="1" s="1"/>
  <c r="M274" i="1" a="1"/>
  <c r="M274" i="1" s="1"/>
  <c r="M275" i="1" a="1"/>
  <c r="M275" i="1" s="1"/>
  <c r="AM275" i="1" s="1"/>
  <c r="M276" i="1" a="1"/>
  <c r="M276" i="1" s="1"/>
  <c r="M277" i="1" a="1"/>
  <c r="M277" i="1" s="1"/>
  <c r="M278" i="1" a="1"/>
  <c r="M278" i="1" s="1"/>
  <c r="AM278" i="1" s="1"/>
  <c r="M279" i="1" a="1"/>
  <c r="M279" i="1" s="1"/>
  <c r="M280" i="1" a="1"/>
  <c r="M280" i="1" s="1"/>
  <c r="M281" i="1" a="1"/>
  <c r="M281" i="1"/>
  <c r="M282" i="1" a="1"/>
  <c r="M282" i="1" s="1"/>
  <c r="M283" i="1" a="1"/>
  <c r="M283" i="1" s="1"/>
  <c r="K279" i="11" s="1"/>
  <c r="M284" i="1" a="1"/>
  <c r="M284" i="1" s="1"/>
  <c r="M285" i="1" a="1"/>
  <c r="M285" i="1" s="1"/>
  <c r="K281" i="11" s="1"/>
  <c r="M286" i="1" a="1"/>
  <c r="M286" i="1" s="1"/>
  <c r="K282" i="11" s="1"/>
  <c r="M287" i="1" a="1"/>
  <c r="M287" i="1" s="1"/>
  <c r="M288" i="1" a="1"/>
  <c r="M288" i="1" s="1"/>
  <c r="K284" i="11" s="1"/>
  <c r="M289" i="1" a="1"/>
  <c r="M289" i="1" s="1"/>
  <c r="K285" i="11" s="1"/>
  <c r="M290" i="1" a="1"/>
  <c r="M290" i="1" s="1"/>
  <c r="M291" i="1" a="1"/>
  <c r="M291" i="1" s="1"/>
  <c r="K287" i="11" s="1"/>
  <c r="M292" i="1" a="1"/>
  <c r="M292" i="1" s="1"/>
  <c r="K288" i="11" s="1"/>
  <c r="M293" i="1" a="1"/>
  <c r="M293" i="1" s="1"/>
  <c r="M294" i="1" a="1"/>
  <c r="M294" i="1" s="1"/>
  <c r="K290" i="11" s="1"/>
  <c r="M295" i="1" a="1"/>
  <c r="M295" i="1" s="1"/>
  <c r="K291" i="11" s="1"/>
  <c r="M296" i="1" a="1"/>
  <c r="M296" i="1" s="1"/>
  <c r="M297" i="1" a="1"/>
  <c r="M297" i="1" s="1"/>
  <c r="K293" i="11" s="1"/>
  <c r="M298" i="1" a="1"/>
  <c r="M298" i="1" s="1"/>
  <c r="K294" i="11" s="1"/>
  <c r="M299" i="1" a="1"/>
  <c r="M299" i="1" s="1"/>
  <c r="M300" i="1" a="1"/>
  <c r="M300" i="1" s="1"/>
  <c r="M301" i="1" a="1"/>
  <c r="M301" i="1" s="1"/>
  <c r="M302" i="1" a="1"/>
  <c r="M302" i="1" s="1"/>
  <c r="K298" i="11" s="1"/>
  <c r="M303" i="1" a="1"/>
  <c r="M303" i="1" s="1"/>
  <c r="M304" i="1" a="1"/>
  <c r="M304" i="1" s="1"/>
  <c r="M305" i="1" a="1"/>
  <c r="M305" i="1" s="1"/>
  <c r="K301" i="11" s="1"/>
  <c r="M306" i="1" a="1"/>
  <c r="M306" i="1" s="1"/>
  <c r="M307" i="1" a="1"/>
  <c r="M307" i="1" s="1"/>
  <c r="M308" i="1" a="1"/>
  <c r="M308" i="1" s="1"/>
  <c r="M309" i="1" a="1"/>
  <c r="M309" i="1" s="1"/>
  <c r="M310" i="1" a="1"/>
  <c r="M310" i="1" s="1"/>
  <c r="M311" i="1" a="1"/>
  <c r="M311" i="1" s="1"/>
  <c r="K307" i="11" s="1"/>
  <c r="M312" i="1" a="1"/>
  <c r="M312" i="1" s="1"/>
  <c r="M313" i="1" a="1"/>
  <c r="M313" i="1" s="1"/>
  <c r="M314" i="1" a="1"/>
  <c r="M314" i="1" s="1"/>
  <c r="K310" i="11" s="1"/>
  <c r="M315" i="1" a="1"/>
  <c r="M315" i="1" s="1"/>
  <c r="M316" i="1" a="1"/>
  <c r="M316" i="1" s="1"/>
  <c r="M317" i="1" a="1"/>
  <c r="M317" i="1" s="1"/>
  <c r="M318" i="1" a="1"/>
  <c r="M318" i="1" s="1"/>
  <c r="M319" i="1" a="1"/>
  <c r="M319" i="1" s="1"/>
  <c r="M320" i="1" a="1"/>
  <c r="M320" i="1" s="1"/>
  <c r="K316" i="11" s="1"/>
  <c r="M321" i="1" a="1"/>
  <c r="M321" i="1" s="1"/>
  <c r="M322" i="1" a="1"/>
  <c r="M322" i="1" s="1"/>
  <c r="M323" i="1" a="1"/>
  <c r="M323" i="1" s="1"/>
  <c r="K319" i="11" s="1"/>
  <c r="M324" i="1" a="1"/>
  <c r="M324" i="1" s="1"/>
  <c r="M325" i="1" a="1"/>
  <c r="M325" i="1" s="1"/>
  <c r="M326" i="1" a="1"/>
  <c r="M326" i="1" s="1"/>
  <c r="M327" i="1" a="1"/>
  <c r="M327" i="1" s="1"/>
  <c r="M328" i="1" a="1"/>
  <c r="M328" i="1" s="1"/>
  <c r="M329" i="1" a="1"/>
  <c r="M329" i="1" s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 s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 s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 s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 s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 s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 s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N167" i="1" a="1"/>
  <c r="N167" i="1" s="1"/>
  <c r="L163" i="11" s="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65" i="11" s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4" i="1"/>
  <c r="AM36" i="1"/>
  <c r="AM37" i="1"/>
  <c r="AM39" i="1"/>
  <c r="AM40" i="1"/>
  <c r="AM41" i="1"/>
  <c r="AM42" i="1"/>
  <c r="AM43" i="1"/>
  <c r="AM44" i="1"/>
  <c r="AM46" i="1"/>
  <c r="AM47" i="1"/>
  <c r="AM50" i="1"/>
  <c r="AM51" i="1"/>
  <c r="AM53" i="1"/>
  <c r="AM54" i="1"/>
  <c r="AM55" i="1"/>
  <c r="AM57" i="1"/>
  <c r="AM58" i="1"/>
  <c r="AM60" i="1"/>
  <c r="AM61" i="1"/>
  <c r="AM63" i="1"/>
  <c r="AM65" i="1"/>
  <c r="AM66" i="1"/>
  <c r="AM68" i="1"/>
  <c r="AM70" i="1"/>
  <c r="AM71" i="1"/>
  <c r="AM74" i="1"/>
  <c r="AM75" i="1"/>
  <c r="AM76" i="1"/>
  <c r="AM77" i="1"/>
  <c r="AM79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88" i="1"/>
  <c r="AM189" i="1"/>
  <c r="AM190" i="1"/>
  <c r="AM191" i="1"/>
  <c r="AM192" i="1"/>
  <c r="AM193" i="1"/>
  <c r="AM195" i="1"/>
  <c r="AM196" i="1"/>
  <c r="AM197" i="1"/>
  <c r="AM198" i="1"/>
  <c r="AM199" i="1"/>
  <c r="AM200" i="1"/>
  <c r="AM201" i="1"/>
  <c r="AM202" i="1"/>
  <c r="AM204" i="1"/>
  <c r="AM205" i="1"/>
  <c r="AM206" i="1"/>
  <c r="AM207" i="1"/>
  <c r="AM208" i="1"/>
  <c r="AM209" i="1"/>
  <c r="AM210" i="1"/>
  <c r="AM211" i="1"/>
  <c r="AM213" i="1"/>
  <c r="AM214" i="1"/>
  <c r="AM216" i="1"/>
  <c r="AM217" i="1"/>
  <c r="AM218" i="1"/>
  <c r="AM219" i="1"/>
  <c r="AM220" i="1"/>
  <c r="AM221" i="1"/>
  <c r="AM222" i="1"/>
  <c r="AM223" i="1"/>
  <c r="AM225" i="1"/>
  <c r="AM226" i="1"/>
  <c r="AM228" i="1"/>
  <c r="AM229" i="1"/>
  <c r="AM230" i="1"/>
  <c r="AM231" i="1"/>
  <c r="AM232" i="1"/>
  <c r="AM234" i="1"/>
  <c r="AM235" i="1"/>
  <c r="AM236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3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1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C32" i="1" l="1" a="1"/>
  <c r="BC32" i="1" s="1"/>
  <c r="K289" i="11"/>
  <c r="AM293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6" i="1"/>
  <c r="K313" i="11"/>
  <c r="AM317" i="1"/>
  <c r="L299" i="10" s="1"/>
  <c r="K383" i="11"/>
  <c r="AM387" i="1"/>
  <c r="L369" i="10" s="1"/>
  <c r="K280" i="11"/>
  <c r="AM284" i="1"/>
  <c r="K322" i="11"/>
  <c r="AM326" i="1"/>
  <c r="N308" i="10" s="1"/>
  <c r="K286" i="11"/>
  <c r="AM290" i="1"/>
  <c r="K283" i="11"/>
  <c r="AM287" i="1"/>
  <c r="K304" i="11"/>
  <c r="AM308" i="1"/>
  <c r="L290" i="10" s="1"/>
  <c r="K295" i="11"/>
  <c r="AM299" i="1"/>
  <c r="K356" i="11"/>
  <c r="AM360" i="1"/>
  <c r="K329" i="11"/>
  <c r="AM333" i="1"/>
  <c r="L315" i="10" s="1"/>
  <c r="BQ147" i="1"/>
  <c r="K449" i="11"/>
  <c r="AM453" i="1"/>
  <c r="L435" i="10" s="1"/>
  <c r="G126" i="10"/>
  <c r="AM126" i="1"/>
  <c r="N126" i="10" s="1"/>
  <c r="K95" i="11"/>
  <c r="AM98" i="1"/>
  <c r="K56" i="11"/>
  <c r="AM59" i="1"/>
  <c r="N60" i="10" s="1"/>
  <c r="K24" i="11"/>
  <c r="AM27" i="1"/>
  <c r="L28" i="10" s="1"/>
  <c r="K87" i="11"/>
  <c r="AM90" i="1"/>
  <c r="K80" i="11"/>
  <c r="AM83" i="1"/>
  <c r="L84" i="10" s="1"/>
  <c r="K49" i="11"/>
  <c r="AM52" i="1"/>
  <c r="L53" i="10" s="1"/>
  <c r="K113" i="11"/>
  <c r="AM116" i="1"/>
  <c r="K75" i="11"/>
  <c r="AM78" i="1"/>
  <c r="L79" i="10" s="1"/>
  <c r="K59" i="11"/>
  <c r="AM62" i="1"/>
  <c r="L63" i="10" s="1"/>
  <c r="K42" i="11"/>
  <c r="AM45" i="1"/>
  <c r="K422" i="11"/>
  <c r="AM426" i="1"/>
  <c r="N408" i="10" s="1"/>
  <c r="K404" i="11"/>
  <c r="AM408" i="1"/>
  <c r="N390" i="10" s="1"/>
  <c r="K380" i="11"/>
  <c r="AM384" i="1"/>
  <c r="L366" i="10" s="1"/>
  <c r="K377" i="11"/>
  <c r="AM381" i="1"/>
  <c r="L363" i="10" s="1"/>
  <c r="K353" i="11"/>
  <c r="AM357" i="1"/>
  <c r="L339" i="10" s="1"/>
  <c r="K350" i="11"/>
  <c r="AM354" i="1"/>
  <c r="L336" i="10" s="1"/>
  <c r="K326" i="11"/>
  <c r="AM330" i="1"/>
  <c r="L312" i="10" s="1"/>
  <c r="K324" i="11"/>
  <c r="AM328" i="1"/>
  <c r="L310" i="10" s="1"/>
  <c r="K317" i="11"/>
  <c r="AM321" i="1"/>
  <c r="L303" i="10" s="1"/>
  <c r="K315" i="11"/>
  <c r="AM319" i="1"/>
  <c r="L301" i="10" s="1"/>
  <c r="K308" i="11"/>
  <c r="AM312" i="1"/>
  <c r="L294" i="10" s="1"/>
  <c r="K306" i="11"/>
  <c r="AM310" i="1"/>
  <c r="L292" i="10" s="1"/>
  <c r="K299" i="11"/>
  <c r="AM303" i="1"/>
  <c r="N285" i="10" s="1"/>
  <c r="K297" i="11"/>
  <c r="AM301" i="1"/>
  <c r="L283" i="10" s="1"/>
  <c r="K398" i="11"/>
  <c r="AM402" i="1"/>
  <c r="L384" i="10" s="1"/>
  <c r="K395" i="11"/>
  <c r="AM399" i="1"/>
  <c r="N381" i="10" s="1"/>
  <c r="K371" i="11"/>
  <c r="AM375" i="1"/>
  <c r="L357" i="10" s="1"/>
  <c r="K368" i="11"/>
  <c r="AM372" i="1"/>
  <c r="L354" i="10" s="1"/>
  <c r="K344" i="11"/>
  <c r="AM348" i="1"/>
  <c r="N330" i="10" s="1"/>
  <c r="K341" i="11"/>
  <c r="AM345" i="1"/>
  <c r="N327" i="10" s="1"/>
  <c r="K323" i="11"/>
  <c r="AM327" i="1"/>
  <c r="L309" i="10" s="1"/>
  <c r="K321" i="11"/>
  <c r="AM325" i="1"/>
  <c r="N307" i="10" s="1"/>
  <c r="K314" i="11"/>
  <c r="AM318" i="1"/>
  <c r="N300" i="10" s="1"/>
  <c r="K312" i="11"/>
  <c r="AM316" i="1"/>
  <c r="L298" i="10" s="1"/>
  <c r="K305" i="11"/>
  <c r="AM309" i="1"/>
  <c r="L291" i="10" s="1"/>
  <c r="K303" i="11"/>
  <c r="AM307" i="1"/>
  <c r="L289" i="10" s="1"/>
  <c r="K296" i="11"/>
  <c r="AM300" i="1"/>
  <c r="K464" i="11"/>
  <c r="AM468" i="1"/>
  <c r="L450" i="10" s="1"/>
  <c r="K389" i="11"/>
  <c r="AM393" i="1"/>
  <c r="L375" i="10" s="1"/>
  <c r="K386" i="11"/>
  <c r="AM390" i="1"/>
  <c r="L372" i="10" s="1"/>
  <c r="K362" i="11"/>
  <c r="AM366" i="1"/>
  <c r="L348" i="10" s="1"/>
  <c r="K359" i="11"/>
  <c r="AM363" i="1"/>
  <c r="L345" i="10" s="1"/>
  <c r="K335" i="11"/>
  <c r="AM339" i="1"/>
  <c r="L321" i="10" s="1"/>
  <c r="K332" i="11"/>
  <c r="AM336" i="1"/>
  <c r="L318" i="10" s="1"/>
  <c r="K320" i="11"/>
  <c r="AM324" i="1"/>
  <c r="L306" i="10" s="1"/>
  <c r="K318" i="11"/>
  <c r="AM322" i="1"/>
  <c r="L304" i="10" s="1"/>
  <c r="K311" i="11"/>
  <c r="AM315" i="1"/>
  <c r="N297" i="10" s="1"/>
  <c r="K309" i="11"/>
  <c r="AM313" i="1"/>
  <c r="L295" i="10" s="1"/>
  <c r="K302" i="11"/>
  <c r="AM306" i="1"/>
  <c r="L288" i="10" s="1"/>
  <c r="K300" i="11"/>
  <c r="AM304" i="1"/>
  <c r="N286" i="10" s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L402" i="10" s="1"/>
  <c r="AM417" i="1"/>
  <c r="L399" i="10" s="1"/>
  <c r="AM406" i="1"/>
  <c r="L388" i="10" s="1"/>
  <c r="AM404" i="1"/>
  <c r="L386" i="10" s="1"/>
  <c r="AM397" i="1"/>
  <c r="L379" i="10" s="1"/>
  <c r="AM395" i="1"/>
  <c r="N377" i="10" s="1"/>
  <c r="AM388" i="1"/>
  <c r="L370" i="10" s="1"/>
  <c r="AM386" i="1"/>
  <c r="N368" i="10" s="1"/>
  <c r="AM379" i="1"/>
  <c r="L361" i="10" s="1"/>
  <c r="AM377" i="1"/>
  <c r="L359" i="10" s="1"/>
  <c r="AM370" i="1"/>
  <c r="L352" i="10" s="1"/>
  <c r="AM368" i="1"/>
  <c r="N350" i="10" s="1"/>
  <c r="AM361" i="1"/>
  <c r="N343" i="10" s="1"/>
  <c r="AM359" i="1"/>
  <c r="N341" i="10" s="1"/>
  <c r="AM352" i="1"/>
  <c r="N334" i="10" s="1"/>
  <c r="AM350" i="1"/>
  <c r="N332" i="10" s="1"/>
  <c r="AM343" i="1"/>
  <c r="L325" i="10" s="1"/>
  <c r="AM341" i="1"/>
  <c r="L323" i="10" s="1"/>
  <c r="AM334" i="1"/>
  <c r="N316" i="10" s="1"/>
  <c r="AM332" i="1"/>
  <c r="N314" i="10" s="1"/>
  <c r="AM403" i="1"/>
  <c r="N385" i="10" s="1"/>
  <c r="AM401" i="1"/>
  <c r="N383" i="10" s="1"/>
  <c r="AM394" i="1"/>
  <c r="L376" i="10" s="1"/>
  <c r="AM392" i="1"/>
  <c r="L374" i="10" s="1"/>
  <c r="AM385" i="1"/>
  <c r="L367" i="10" s="1"/>
  <c r="AM383" i="1"/>
  <c r="N365" i="10" s="1"/>
  <c r="AM376" i="1"/>
  <c r="N358" i="10" s="1"/>
  <c r="AM374" i="1"/>
  <c r="L356" i="10" s="1"/>
  <c r="AM367" i="1"/>
  <c r="L349" i="10" s="1"/>
  <c r="AM365" i="1"/>
  <c r="L347" i="10" s="1"/>
  <c r="AM358" i="1"/>
  <c r="L340" i="10" s="1"/>
  <c r="AM356" i="1"/>
  <c r="N338" i="10" s="1"/>
  <c r="AM349" i="1"/>
  <c r="N331" i="10" s="1"/>
  <c r="AM347" i="1"/>
  <c r="L329" i="10" s="1"/>
  <c r="AM340" i="1"/>
  <c r="L322" i="10" s="1"/>
  <c r="AM338" i="1"/>
  <c r="L320" i="10" s="1"/>
  <c r="AM331" i="1"/>
  <c r="N313" i="10" s="1"/>
  <c r="AM435" i="1"/>
  <c r="L417" i="10" s="1"/>
  <c r="AM407" i="1"/>
  <c r="L389" i="10" s="1"/>
  <c r="AM400" i="1"/>
  <c r="L382" i="10" s="1"/>
  <c r="AM398" i="1"/>
  <c r="N380" i="10" s="1"/>
  <c r="AM391" i="1"/>
  <c r="N373" i="10" s="1"/>
  <c r="AM389" i="1"/>
  <c r="N371" i="10" s="1"/>
  <c r="AM382" i="1"/>
  <c r="L364" i="10" s="1"/>
  <c r="AM380" i="1"/>
  <c r="L362" i="10" s="1"/>
  <c r="AM373" i="1"/>
  <c r="N355" i="10" s="1"/>
  <c r="AM371" i="1"/>
  <c r="N353" i="10" s="1"/>
  <c r="AM364" i="1"/>
  <c r="N346" i="10" s="1"/>
  <c r="AM362" i="1"/>
  <c r="L344" i="10" s="1"/>
  <c r="AM355" i="1"/>
  <c r="L337" i="10" s="1"/>
  <c r="AM353" i="1"/>
  <c r="L335" i="10" s="1"/>
  <c r="AM346" i="1"/>
  <c r="L328" i="10" s="1"/>
  <c r="AM344" i="1"/>
  <c r="N326" i="10" s="1"/>
  <c r="AM337" i="1"/>
  <c r="N319" i="10" s="1"/>
  <c r="AM335" i="1"/>
  <c r="L317" i="10" s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L549" i="10" s="1"/>
  <c r="AM565" i="1"/>
  <c r="L547" i="10" s="1"/>
  <c r="AM556" i="1"/>
  <c r="L538" i="10" s="1"/>
  <c r="AM547" i="1"/>
  <c r="N529" i="10" s="1"/>
  <c r="AM544" i="1"/>
  <c r="L526" i="10" s="1"/>
  <c r="AM535" i="1"/>
  <c r="N517" i="10" s="1"/>
  <c r="AM526" i="1"/>
  <c r="L508" i="10" s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7" i="10"/>
  <c r="N557" i="10"/>
  <c r="L540" i="10"/>
  <c r="N540" i="10"/>
  <c r="L537" i="10"/>
  <c r="N537" i="10"/>
  <c r="L534" i="10"/>
  <c r="N534" i="10"/>
  <c r="L531" i="10"/>
  <c r="N531" i="10"/>
  <c r="L528" i="10"/>
  <c r="N528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2" i="10"/>
  <c r="N462" i="10"/>
  <c r="L459" i="10"/>
  <c r="N459" i="10"/>
  <c r="L456" i="10"/>
  <c r="N456" i="10"/>
  <c r="L453" i="10"/>
  <c r="N453" i="10"/>
  <c r="N450" i="10"/>
  <c r="L408" i="10"/>
  <c r="N402" i="10"/>
  <c r="L390" i="10"/>
  <c r="N389" i="10"/>
  <c r="L387" i="10"/>
  <c r="N387" i="10"/>
  <c r="L378" i="10"/>
  <c r="N378" i="10"/>
  <c r="L377" i="10"/>
  <c r="N375" i="10"/>
  <c r="L371" i="10"/>
  <c r="N369" i="10"/>
  <c r="N363" i="10"/>
  <c r="L360" i="10"/>
  <c r="N360" i="10"/>
  <c r="L358" i="10"/>
  <c r="N357" i="10"/>
  <c r="L351" i="10"/>
  <c r="N351" i="10"/>
  <c r="N348" i="10"/>
  <c r="N345" i="10"/>
  <c r="N344" i="10"/>
  <c r="L342" i="10"/>
  <c r="N342" i="10"/>
  <c r="L333" i="10"/>
  <c r="N333" i="10"/>
  <c r="L331" i="10"/>
  <c r="N328" i="10"/>
  <c r="L327" i="10"/>
  <c r="L324" i="10"/>
  <c r="N324" i="10"/>
  <c r="N323" i="10"/>
  <c r="L316" i="10"/>
  <c r="L313" i="10"/>
  <c r="L311" i="10"/>
  <c r="N311" i="10"/>
  <c r="N310" i="10"/>
  <c r="L308" i="10"/>
  <c r="L305" i="10"/>
  <c r="N305" i="10"/>
  <c r="L302" i="10"/>
  <c r="N302" i="10"/>
  <c r="L300" i="10"/>
  <c r="L297" i="10"/>
  <c r="L296" i="10"/>
  <c r="N296" i="10"/>
  <c r="N295" i="10"/>
  <c r="L293" i="10"/>
  <c r="N293" i="10"/>
  <c r="N292" i="10"/>
  <c r="N291" i="10"/>
  <c r="L287" i="10"/>
  <c r="N287" i="10"/>
  <c r="L285" i="10"/>
  <c r="L284" i="10"/>
  <c r="N284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N84" i="10"/>
  <c r="L83" i="10"/>
  <c r="N83" i="10"/>
  <c r="L80" i="10"/>
  <c r="N80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2" i="10"/>
  <c r="N62" i="10"/>
  <c r="L61" i="10"/>
  <c r="N61" i="10"/>
  <c r="L60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332" i="10" l="1"/>
  <c r="L383" i="10"/>
  <c r="L286" i="10"/>
  <c r="N290" i="10"/>
  <c r="N299" i="10"/>
  <c r="N301" i="10"/>
  <c r="L307" i="10"/>
  <c r="N312" i="10"/>
  <c r="N315" i="10"/>
  <c r="N318" i="10"/>
  <c r="L338" i="10"/>
  <c r="L353" i="10"/>
  <c r="N435" i="10"/>
  <c r="L330" i="10"/>
  <c r="L381" i="10"/>
  <c r="N325" i="10"/>
  <c r="L380" i="10"/>
  <c r="N411" i="10"/>
  <c r="L423" i="10"/>
  <c r="N463" i="10"/>
  <c r="N317" i="10"/>
  <c r="N329" i="10"/>
  <c r="N340" i="10"/>
  <c r="L355" i="10"/>
  <c r="N367" i="10"/>
  <c r="N370" i="10"/>
  <c r="N382" i="10"/>
  <c r="N386" i="10"/>
  <c r="N526" i="10"/>
  <c r="L343" i="10"/>
  <c r="N356" i="10"/>
  <c r="N359" i="10"/>
  <c r="N426" i="10"/>
  <c r="L558" i="10"/>
  <c r="N362" i="10"/>
  <c r="L373" i="10"/>
  <c r="N454" i="10"/>
  <c r="L529" i="10"/>
  <c r="N549" i="10"/>
  <c r="L319" i="10"/>
  <c r="L334" i="10"/>
  <c r="L346" i="10"/>
  <c r="L350" i="10"/>
  <c r="L385" i="10"/>
  <c r="N28" i="10"/>
  <c r="N53" i="10"/>
  <c r="N63" i="10"/>
  <c r="N283" i="10"/>
  <c r="N289" i="10"/>
  <c r="N294" i="10"/>
  <c r="N306" i="10"/>
  <c r="N320" i="10"/>
  <c r="N335" i="10"/>
  <c r="N339" i="10"/>
  <c r="N347" i="10"/>
  <c r="N361" i="10"/>
  <c r="N374" i="10"/>
  <c r="N388" i="10"/>
  <c r="N420" i="10"/>
  <c r="L429" i="10"/>
  <c r="N441" i="10"/>
  <c r="N481" i="10"/>
  <c r="L314" i="10"/>
  <c r="N337" i="10"/>
  <c r="L341" i="10"/>
  <c r="N349" i="10"/>
  <c r="N364" i="10"/>
  <c r="N376" i="10"/>
  <c r="N399" i="10"/>
  <c r="L438" i="10"/>
  <c r="N547" i="10"/>
  <c r="N298" i="10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<sst xmlns="http://schemas.openxmlformats.org/spreadsheetml/2006/main" count="6871" uniqueCount="1440">
  <si>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</si>
  <si>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</si>
  <si>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</si>
  <si>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</si>
  <si>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</si>
  <si>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</si>
  <si>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</si>
  <si>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</si>
  <si>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</si>
  <si>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</si>
  <si>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</si>
  <si>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</si>
  <si>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</si>
  <si>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</si>
  <si>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</si>
  <si>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</si>
  <si>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</si>
  <si>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</si>
  <si>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</si>
  <si>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</si>
  <si>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</si>
  <si>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</si>
  <si>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</si>
  <si>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</si>
  <si>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</si>
  <si>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</si>
  <si>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</si>
  <si>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</si>
  <si>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</si>
  <si>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</si>
  <si>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</si>
  <si>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</si>
  <si>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</si>
  <si>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</si>
  <si>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</si>
  <si>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</si>
  <si>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</si>
  <si>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</si>
  <si>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</si>
  <si>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</si>
  <si>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</si>
  <si>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</si>
  <si>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</si>
  <si>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</si>
  <si>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</si>
  <si>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</si>
  <si>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</si>
  <si>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</si>
  <si>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</si>
  <si>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</si>
  <si>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</si>
  <si>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</si>
  <si>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</si>
  <si>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</si>
  <si>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</si>
  <si>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</si>
  <si>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</si>
  <si>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</si>
  <si>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</si>
  <si>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</si>
  <si>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</si>
  <si>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</si>
  <si>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</si>
  <si>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</si>
  <si>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</si>
  <si>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</si>
  <si>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</si>
  <si>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</si>
  <si>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</si>
  <si>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</si>
  <si>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</si>
  <si>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</si>
  <si>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</si>
  <si>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</si>
  <si>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</si>
  <si>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</si>
  <si>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</si>
  <si>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</si>
  <si>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</si>
  <si>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</si>
  <si>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</si>
  <si>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</si>
  <si>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</si>
  <si>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</si>
  <si>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</si>
  <si>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</si>
  <si>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</si>
  <si>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</si>
  <si>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</si>
  <si>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</si>
  <si>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</si>
  <si>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</si>
  <si>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</si>
  <si>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</si>
  <si>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</si>
  <si>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</si>
  <si>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</si>
  <si>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</si>
  <si>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</si>
  <si>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</si>
  <si>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</si>
  <si>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</si>
  <si>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</si>
  <si>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</si>
  <si>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</si>
  <si>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</si>
  <si>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</si>
  <si>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</si>
  <si>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</si>
  <si>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</si>
  <si>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</si>
  <si>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</si>
  <si>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</si>
  <si>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</si>
  <si>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</si>
  <si>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</si>
  <si>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</si>
  <si>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</si>
  <si>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</si>
  <si>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</si>
  <si>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</si>
  <si>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</si>
  <si>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</si>
  <si>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</si>
  <si>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</si>
  <si>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</si>
  <si>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</si>
  <si>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</si>
  <si>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</si>
  <si>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</si>
  <si>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</si>
  <si>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</si>
  <si>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</si>
  <si>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</si>
  <si>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</si>
  <si>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</si>
  <si>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</si>
  <si>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</si>
  <si>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</si>
  <si>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</si>
  <si>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</si>
  <si>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</si>
  <si>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</si>
  <si>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</si>
  <si>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</si>
  <si>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</si>
  <si>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</si>
  <si>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</si>
  <si>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</si>
  <si>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</si>
  <si>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</si>
  <si>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</si>
  <si>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</si>
  <si>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</si>
  <si>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</si>
  <si>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</si>
  <si>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</si>
  <si>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</si>
  <si>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</si>
  <si>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</si>
  <si>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</si>
  <si>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</si>
  <si>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</si>
  <si>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</si>
  <si>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</si>
  <si>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</si>
  <si>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</si>
  <si>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</si>
  <si>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</si>
  <si>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</si>
  <si>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</si>
  <si>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</si>
  <si>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</si>
  <si>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</si>
  <si>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</si>
  <si>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</si>
  <si>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</si>
  <si>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</si>
  <si>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</si>
  <si>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</si>
  <si>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</si>
  <si>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</si>
  <si>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</si>
  <si>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</si>
  <si>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</si>
  <si>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</si>
  <si>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</si>
  <si>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</si>
  <si>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</si>
  <si>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</si>
  <si>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</si>
  <si>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</si>
  <si>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</si>
  <si>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</si>
  <si>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</si>
  <si>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</si>
  <si>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</si>
  <si>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</si>
  <si>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</si>
  <si>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</si>
  <si>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</si>
  <si>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</si>
  <si>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</si>
  <si>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</si>
  <si>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</si>
  <si>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</si>
  <si>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</si>
  <si>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</si>
  <si>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</si>
  <si>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</si>
  <si>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</si>
  <si>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</si>
  <si>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</si>
  <si>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</si>
  <si>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</si>
  <si>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</si>
  <si>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</si>
  <si>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</si>
  <si>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</si>
  <si>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</si>
  <si>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</si>
  <si>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</si>
  <si>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</si>
  <si>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</si>
  <si>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</si>
  <si>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</si>
  <si>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</si>
  <si>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</si>
  <si>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</si>
  <si>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</si>
  <si>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</si>
  <si>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</si>
  <si>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</si>
  <si>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</si>
  <si>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</si>
  <si>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</si>
  <si>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</si>
  <si>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</si>
  <si>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</si>
  <si>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</si>
  <si>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</si>
  <si>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</si>
  <si>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</si>
  <si>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</si>
  <si>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</si>
  <si>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</si>
  <si>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</si>
  <si>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</si>
  <si>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</si>
  <si>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</si>
  <si>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</si>
  <si>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</si>
  <si>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</si>
  <si>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</si>
  <si>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</si>
  <si>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</si>
  <si>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</si>
  <si>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</si>
  <si>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</si>
  <si>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</si>
  <si>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</si>
  <si>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</si>
  <si>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</si>
  <si>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</si>
  <si>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</si>
  <si>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</si>
  <si>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</si>
  <si>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</si>
  <si>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</si>
  <si>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</si>
  <si>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</si>
  <si>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</si>
  <si>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</si>
  <si>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</si>
  <si>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</si>
  <si>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</si>
  <si>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</si>
  <si>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</si>
  <si>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</si>
  <si>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</si>
  <si>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</si>
  <si>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</si>
  <si>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</si>
  <si>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</si>
  <si>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</si>
  <si>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</si>
  <si>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</si>
  <si>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</si>
  <si>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</si>
  <si>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</si>
  <si>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</si>
  <si>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</si>
  <si>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</si>
  <si>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</si>
  <si>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</si>
  <si>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</si>
  <si>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</si>
  <si>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</si>
  <si>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</si>
  <si>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</si>
  <si>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</si>
  <si>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</si>
  <si>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</si>
  <si>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</si>
  <si>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</si>
  <si>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</si>
  <si>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</si>
  <si>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</si>
  <si>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</si>
  <si>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</si>
  <si>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</si>
  <si>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</si>
  <si>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</si>
  <si>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</si>
  <si>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</si>
  <si>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</si>
  <si>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</si>
  <si>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</si>
  <si>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</si>
  <si>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</si>
  <si>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</si>
  <si>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</si>
  <si>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</si>
  <si>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</si>
  <si>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</si>
  <si>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</si>
  <si>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</si>
  <si>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</si>
  <si>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</si>
  <si>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</si>
  <si>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</si>
  <si>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</si>
  <si>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</si>
  <si>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</si>
  <si>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</si>
  <si>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</si>
  <si>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</si>
  <si>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</si>
  <si>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</si>
  <si>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</si>
  <si>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</si>
  <si>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</si>
  <si>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</si>
  <si>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</si>
  <si>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</si>
  <si>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</si>
  <si>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</si>
  <si>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</si>
  <si>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</si>
  <si>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</si>
  <si>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</si>
  <si>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</si>
  <si>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</si>
  <si>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</si>
  <si>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</si>
  <si>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</si>
  <si>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</si>
  <si>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</si>
  <si>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</si>
  <si>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</si>
  <si>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</si>
  <si>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</si>
  <si>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</si>
  <si>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</si>
  <si>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</si>
  <si>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</si>
  <si>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</si>
  <si>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</si>
  <si>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</si>
  <si>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</si>
  <si>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</si>
  <si>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</si>
  <si>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</si>
  <si>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</si>
  <si>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</si>
  <si>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</si>
  <si>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</si>
  <si>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</si>
  <si>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</si>
  <si>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</si>
  <si>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</si>
  <si>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</si>
  <si>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</si>
  <si>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</si>
  <si>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</si>
  <si>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</si>
  <si>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</si>
  <si>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</si>
  <si>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</si>
  <si>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</si>
  <si>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</si>
  <si>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</si>
  <si>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</si>
  <si>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</si>
  <si>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</si>
  <si>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</si>
  <si>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</si>
  <si>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</si>
  <si>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</si>
  <si>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</si>
  <si>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</si>
  <si>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</si>
  <si>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</si>
  <si>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</si>
  <si>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</si>
  <si>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</si>
  <si>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</si>
  <si>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</si>
  <si>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</si>
  <si>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</si>
  <si>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</si>
  <si>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</si>
  <si>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</si>
  <si>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</si>
  <si>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</si>
  <si>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</si>
  <si>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</si>
  <si>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</si>
  <si>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</si>
  <si>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</si>
  <si>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</si>
  <si>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</si>
  <si>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</si>
  <si>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</si>
  <si>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</si>
  <si>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</si>
  <si>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</si>
  <si>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</si>
  <si>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</si>
  <si>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</si>
  <si>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</si>
  <si>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</si>
  <si>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</si>
  <si>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</si>
  <si>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</si>
  <si>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</si>
  <si>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</si>
  <si>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</si>
  <si>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</si>
  <si>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</si>
  <si>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</si>
  <si>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</si>
  <si>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</si>
  <si>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</si>
  <si>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</si>
  <si>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</si>
  <si>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</si>
  <si>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</si>
  <si>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</si>
  <si>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</si>
  <si>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</si>
  <si>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</si>
  <si>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</si>
  <si>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</si>
  <si>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</si>
  <si>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</si>
  <si>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</si>
  <si>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</si>
  <si>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</si>
  <si>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</si>
  <si>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</si>
  <si>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</si>
  <si>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</si>
  <si>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</si>
  <si>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</si>
  <si>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</si>
  <si>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</si>
  <si>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</si>
  <si>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</si>
  <si>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</si>
  <si>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</si>
  <si>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</si>
  <si>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</si>
  <si>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</si>
  <si>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</si>
  <si>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</si>
  <si>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</si>
  <si>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</si>
  <si>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</si>
  <si>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</si>
  <si>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</si>
  <si>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</si>
  <si>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</si>
  <si>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</si>
  <si>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</si>
  <si>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</si>
  <si>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</si>
  <si>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</si>
  <si>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</si>
  <si>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</si>
  <si>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</si>
  <si>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</si>
  <si>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</si>
  <si>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</si>
  <si>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</si>
  <si>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</si>
  <si>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</si>
  <si>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</si>
  <si>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</si>
  <si>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</si>
  <si>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</si>
  <si>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</si>
  <si>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</si>
  <si>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</si>
  <si>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</si>
  <si>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</si>
  <si>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</si>
  <si>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</si>
  <si>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</si>
  <si>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</si>
  <si>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</si>
  <si>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</si>
  <si>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</si>
  <si>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</si>
  <si>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</si>
  <si>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</si>
  <si>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</si>
  <si>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</si>
  <si>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</si>
  <si>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</si>
  <si>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</si>
  <si>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</si>
  <si>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</si>
  <si>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</si>
  <si>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</si>
  <si>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</si>
  <si>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</si>
  <si>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</si>
  <si>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</si>
  <si>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</si>
  <si>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</si>
  <si>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</si>
  <si>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</si>
  <si>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</si>
  <si>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</si>
  <si>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</si>
  <si>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</si>
  <si>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</si>
  <si>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</si>
  <si>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</si>
  <si>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</si>
  <si>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</si>
  <si>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</si>
  <si>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</si>
  <si>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</si>
  <si>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</si>
  <si>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</si>
  <si>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</si>
  <si>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</si>
  <si>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</si>
  <si>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</si>
  <si>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</si>
  <si>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</si>
  <si>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</si>
  <si>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</si>
  <si>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</si>
  <si>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</si>
  <si>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</si>
  <si>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</si>
  <si>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</si>
  <si>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</si>
  <si>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</si>
  <si>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</si>
  <si>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</si>
  <si>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</si>
  <si>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</si>
  <si>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</si>
  <si>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</si>
  <si>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</si>
  <si>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</si>
  <si>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</si>
  <si>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</si>
  <si>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</si>
  <si>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</si>
  <si>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</si>
  <si>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</si>
  <si>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</si>
  <si>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</si>
  <si>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</si>
  <si>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</si>
  <si>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</si>
  <si>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</si>
  <si>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</si>
  <si>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</si>
  <si>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</si>
  <si>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</si>
  <si>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</si>
  <si>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</si>
  <si>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</si>
  <si>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</si>
  <si>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</si>
  <si>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</si>
  <si>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</si>
  <si>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</si>
  <si>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</si>
  <si>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</si>
  <si>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</si>
  <si>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</si>
  <si>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</si>
  <si>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</si>
  <si>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</si>
  <si>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</si>
  <si>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</si>
  <si>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</si>
  <si>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</si>
  <si>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</si>
  <si>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</si>
  <si>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</si>
  <si>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</si>
  <si>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</si>
  <si>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</si>
  <si>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</si>
  <si>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</si>
  <si>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</si>
  <si>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</si>
  <si>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</si>
  <si>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</si>
  <si>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</si>
  <si>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</si>
  <si>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</si>
  <si>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</si>
  <si>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</si>
  <si>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</si>
  <si>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</si>
  <si>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</si>
  <si>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</si>
  <si>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</si>
  <si>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</si>
  <si>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</si>
  <si>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</si>
  <si>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</si>
  <si>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</si>
  <si>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</si>
  <si>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</si>
  <si>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</si>
  <si>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</si>
  <si>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</si>
  <si>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</si>
  <si>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</si>
  <si>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</si>
  <si>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</si>
  <si>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</si>
  <si>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</si>
  <si>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</si>
  <si>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</si>
  <si>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</si>
  <si>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</si>
  <si>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</si>
  <si>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</si>
  <si>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</si>
  <si>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</si>
  <si>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</si>
  <si>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</si>
  <si>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</si>
  <si>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</si>
  <si>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</si>
  <si>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</si>
  <si>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</si>
  <si>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</si>
  <si>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</si>
  <si>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</si>
  <si>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</si>
  <si>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</si>
  <si>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</si>
  <si>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</si>
  <si>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</si>
  <si>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</si>
  <si>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</si>
  <si>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</si>
  <si>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</si>
  <si>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</si>
  <si>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</si>
  <si>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</si>
  <si>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</si>
  <si>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</si>
  <si>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</si>
  <si>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</si>
  <si>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</si>
  <si>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</si>
  <si>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</si>
  <si>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</si>
  <si>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</si>
  <si>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</si>
  <si>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</si>
  <si>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</si>
  <si>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</si>
  <si>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</si>
  <si>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</si>
  <si>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</si>
  <si>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</si>
  <si>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</si>
  <si>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</si>
  <si>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</si>
  <si>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</si>
  <si>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</si>
  <si>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</si>
  <si>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</si>
  <si>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</si>
  <si>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</si>
  <si>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</si>
  <si>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</si>
  <si>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</si>
  <si>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</si>
  <si>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</si>
  <si>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</si>
  <si>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</si>
  <si>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</si>
  <si>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</si>
  <si>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</si>
  <si>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</si>
  <si>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</si>
  <si>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</si>
  <si>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</si>
  <si>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</si>
  <si>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</si>
  <si>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</si>
  <si>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</si>
  <si>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</si>
  <si>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</si>
  <si>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</si>
  <si>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</si>
  <si>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</si>
  <si>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</si>
  <si>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</si>
  <si>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</si>
  <si>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</si>
  <si>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</si>
  <si>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</si>
  <si>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</si>
  <si>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</si>
  <si>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</si>
  <si>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</si>
  <si>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</si>
  <si>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</si>
  <si>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</si>
  <si>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</si>
  <si>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</si>
  <si>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</si>
  <si>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</si>
  <si>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</si>
  <si>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</si>
  <si>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</si>
  <si>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</si>
  <si>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</si>
  <si>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</si>
  <si>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</si>
  <si>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</si>
  <si>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</si>
  <si>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</si>
  <si>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</si>
  <si>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</si>
  <si>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</si>
  <si>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</si>
  <si>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</si>
  <si>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</si>
  <si>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</si>
  <si>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</si>
  <si>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</si>
  <si>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</si>
  <si>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</si>
  <si>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</si>
  <si>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</si>
  <si>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</si>
  <si>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</si>
  <si>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</si>
  <si>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</si>
  <si>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</si>
  <si>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</si>
  <si>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</si>
  <si>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</si>
  <si>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</si>
  <si>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</si>
  <si>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</si>
  <si>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</si>
  <si>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</si>
  <si>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</si>
  <si>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</si>
  <si>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</si>
  <si>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</si>
  <si>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</si>
  <si>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</si>
  <si>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</si>
  <si>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</si>
  <si>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</si>
  <si>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</si>
  <si>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</si>
  <si>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</si>
  <si>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</si>
  <si>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</si>
  <si>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</si>
  <si>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</si>
  <si>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</si>
  <si>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</si>
  <si>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</si>
  <si>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</si>
  <si>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</si>
  <si>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</si>
  <si>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</si>
  <si>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</si>
  <si>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</si>
  <si>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</si>
  <si>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</si>
  <si>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</si>
  <si>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</si>
  <si>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</si>
  <si>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</si>
  <si>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</si>
  <si>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</si>
  <si>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</si>
  <si>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</si>
  <si>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</si>
  <si>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</si>
  <si>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</si>
  <si>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</si>
  <si>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</si>
  <si>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</si>
  <si>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</si>
  <si>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</si>
  <si>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</si>
  <si>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</si>
  <si>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</si>
  <si>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</si>
  <si>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</si>
  <si>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</si>
  <si>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</si>
  <si>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</si>
  <si>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</si>
  <si>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</si>
  <si>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</si>
  <si>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</si>
  <si>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</si>
  <si>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</si>
  <si>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</si>
  <si>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</si>
  <si>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</si>
  <si>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</si>
  <si>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</si>
  <si>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</si>
  <si>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</si>
  <si>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</si>
  <si>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</si>
  <si>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</si>
  <si>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</si>
  <si>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</si>
  <si>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</si>
  <si>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</si>
  <si>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</si>
  <si>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</si>
  <si>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</si>
  <si>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</si>
  <si>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</si>
  <si>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</si>
  <si>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</si>
  <si>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</si>
  <si>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</si>
  <si>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</si>
  <si>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</si>
  <si>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</si>
  <si>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</si>
  <si>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</si>
  <si>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</si>
  <si>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</si>
  <si>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</si>
  <si>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</si>
  <si>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</si>
  <si>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</si>
  <si>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</si>
  <si>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</si>
  <si>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</si>
  <si>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</si>
  <si>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</si>
  <si>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</si>
  <si>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</si>
  <si>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</si>
  <si>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</si>
  <si>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</si>
  <si>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</si>
  <si>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</si>
  <si>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</si>
  <si>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</si>
  <si>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</si>
  <si>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</si>
  <si>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</si>
  <si>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</si>
  <si>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</si>
  <si>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</si>
  <si>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</si>
  <si>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</si>
  <si>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</si>
  <si>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</si>
  <si>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</si>
  <si>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</si>
  <si>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</si>
  <si>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</si>
  <si>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</si>
  <si>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</si>
  <si>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</si>
  <si>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</si>
  <si>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</si>
  <si>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</si>
  <si>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</si>
  <si>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</si>
  <si>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</si>
  <si>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</si>
  <si>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</si>
  <si>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</si>
  <si>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</si>
  <si>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</si>
  <si>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</si>
  <si>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</si>
  <si>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</si>
  <si>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</si>
  <si>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</si>
  <si>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</si>
  <si>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</si>
  <si>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</si>
  <si>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</si>
  <si>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</si>
  <si>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</si>
  <si>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</si>
  <si>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</si>
  <si>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</si>
  <si>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</si>
  <si>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</si>
  <si>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</si>
  <si>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</si>
  <si>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</si>
  <si>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</si>
  <si>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</si>
  <si>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</si>
  <si>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</si>
  <si>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</si>
  <si>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</si>
  <si>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</si>
  <si>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</si>
  <si>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</si>
  <si>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</si>
  <si>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</si>
  <si>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</si>
  <si>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</si>
  <si>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</si>
  <si>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</si>
  <si>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</si>
  <si>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</si>
  <si>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</si>
  <si>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</si>
  <si>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</si>
  <si>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</si>
  <si>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</si>
  <si>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</si>
  <si>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</si>
  <si>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</si>
  <si>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</si>
  <si>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</si>
  <si>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</si>
  <si>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</si>
  <si>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</si>
  <si>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</si>
  <si>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</si>
  <si>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</si>
  <si>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</si>
  <si>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</si>
  <si>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</si>
  <si>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</si>
  <si>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</si>
  <si>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</si>
  <si>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</si>
  <si>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</si>
  <si>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</si>
  <si>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</si>
  <si>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</si>
  <si>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</si>
  <si>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</si>
  <si>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</si>
  <si>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</si>
  <si>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</si>
  <si>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</si>
  <si>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</si>
  <si>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</si>
  <si>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</si>
  <si>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</si>
  <si>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</si>
  <si>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</si>
  <si>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</si>
  <si>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</si>
  <si>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</si>
  <si>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</si>
  <si>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</si>
  <si>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</si>
  <si>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</si>
  <si>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</si>
  <si>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</si>
  <si>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</si>
  <si>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</si>
  <si>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</si>
  <si>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</si>
  <si>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</si>
  <si>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</si>
  <si>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</si>
  <si>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</si>
  <si>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</si>
  <si>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</si>
  <si>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</si>
  <si>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</si>
  <si>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</si>
  <si>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</si>
  <si>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</si>
  <si>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</si>
  <si>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</si>
  <si>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</si>
  <si>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</si>
  <si>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</si>
  <si>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</si>
  <si>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</si>
  <si>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</si>
  <si>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</si>
  <si>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</si>
  <si>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</si>
  <si>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</si>
  <si>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</si>
  <si>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</si>
  <si>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</si>
  <si>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</si>
  <si>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</si>
  <si>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</si>
  <si>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</si>
  <si>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</si>
  <si>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</si>
  <si>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</si>
  <si>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</si>
  <si>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</si>
  <si>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</si>
  <si>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</si>
  <si>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</si>
  <si>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</si>
  <si>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</si>
  <si>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</si>
  <si>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</si>
  <si>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</si>
  <si>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</si>
  <si>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</si>
  <si>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</si>
  <si>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</si>
  <si>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</si>
  <si>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</si>
  <si>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</si>
  <si>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</si>
  <si>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</si>
  <si>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</si>
  <si>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</si>
  <si>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</si>
  <si>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</si>
  <si>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</si>
  <si>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</si>
  <si>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</si>
  <si>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</si>
  <si>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</si>
  <si>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</si>
  <si>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</si>
  <si>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</si>
  <si>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</si>
  <si>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</si>
  <si>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</si>
  <si>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</si>
  <si>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</si>
  <si>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</si>
  <si>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</si>
  <si>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</si>
  <si>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</si>
  <si>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</si>
  <si>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</si>
  <si>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</si>
  <si>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</si>
  <si>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</si>
  <si>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</si>
  <si>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</si>
  <si>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</si>
  <si>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</si>
  <si>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</si>
  <si>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</si>
  <si>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</si>
  <si>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</si>
  <si>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</si>
  <si>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</si>
  <si>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</si>
  <si>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</si>
  <si>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</si>
  <si>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</si>
  <si>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</si>
  <si>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</si>
  <si>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</si>
  <si>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</si>
  <si>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</si>
  <si>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</si>
  <si>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</si>
  <si>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</si>
  <si>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</si>
  <si>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</si>
  <si>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</si>
  <si>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</si>
  <si>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</si>
  <si>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</si>
  <si>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</si>
  <si>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</si>
  <si>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</si>
  <si>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</si>
  <si>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</si>
  <si>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</si>
  <si>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</si>
  <si>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</si>
  <si>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</si>
  <si>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</si>
  <si>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</si>
  <si>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</si>
  <si>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</si>
  <si>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</si>
  <si>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</si>
  <si>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</si>
  <si>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</si>
  <si>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</si>
  <si>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</si>
  <si>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</si>
  <si>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</si>
  <si>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</si>
  <si>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</si>
  <si>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</si>
  <si>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</si>
  <si>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</si>
  <si>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</si>
  <si>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</si>
  <si>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</si>
  <si>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</si>
  <si>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</si>
  <si>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</si>
  <si>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</si>
  <si>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</si>
  <si>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</si>
  <si>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</si>
  <si>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</si>
  <si>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</si>
  <si>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</si>
  <si>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</si>
  <si>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</si>
  <si>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</si>
  <si>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</si>
  <si>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</si>
  <si>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</si>
  <si>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</si>
  <si>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</si>
  <si>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</si>
  <si>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</si>
  <si>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</si>
  <si>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</si>
  <si>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</si>
  <si>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</si>
  <si>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</si>
  <si>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</si>
  <si>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</si>
  <si>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</si>
  <si>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</si>
  <si>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</si>
  <si>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</si>
  <si>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</si>
  <si>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</si>
  <si>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</si>
  <si>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</si>
  <si>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</si>
  <si>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</si>
  <si>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</si>
  <si>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</si>
  <si>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</si>
  <si>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</si>
  <si>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</si>
  <si>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</si>
  <si>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</si>
  <si>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</si>
  <si>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</si>
  <si>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</si>
  <si>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</si>
  <si>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</si>
  <si>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</si>
  <si>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</si>
  <si>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</si>
  <si>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</si>
  <si>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</si>
  <si>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</si>
  <si>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</si>
  <si>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</si>
  <si>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</si>
  <si>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</si>
  <si>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</si>
  <si>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</si>
  <si>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</si>
  <si>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</si>
  <si>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</si>
  <si>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</si>
  <si>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</si>
  <si>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</si>
  <si>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</si>
  <si>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</si>
  <si>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</si>
  <si>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</si>
  <si>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</si>
  <si>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</si>
  <si>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</si>
  <si>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</si>
  <si>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</si>
  <si>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</si>
  <si>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</si>
  <si>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</si>
  <si>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</si>
  <si>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</si>
  <si>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</si>
  <si>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</si>
  <si>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</si>
  <si>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</si>
  <si>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</si>
  <si>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</si>
  <si>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</si>
  <si>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</si>
  <si>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</si>
  <si>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</si>
  <si>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</si>
  <si>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</si>
  <si>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</si>
  <si>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</si>
  <si>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</si>
  <si>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</si>
  <si>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</si>
  <si>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</si>
  <si>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</si>
  <si>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</si>
  <si>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</si>
  <si>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</si>
  <si>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</si>
  <si>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</si>
  <si>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</si>
  <si>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</si>
  <si>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</si>
  <si>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</si>
  <si>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</si>
  <si>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</si>
  <si>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</si>
  <si>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</si>
  <si>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</si>
  <si>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</si>
  <si>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</si>
  <si>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</si>
  <si>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</si>
  <si>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</si>
  <si>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</si>
  <si>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</si>
  <si>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</si>
  <si>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</si>
  <si>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</si>
  <si>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</si>
  <si>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</si>
  <si>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</si>
  <si>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</si>
  <si>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</si>
  <si>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</si>
  <si>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</si>
  <si>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</si>
  <si>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</si>
  <si>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</si>
  <si>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</si>
  <si>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</si>
  <si>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</si>
  <si>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</si>
  <si>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</si>
  <si>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</si>
  <si>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</si>
  <si>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</si>
  <si>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</si>
  <si>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</si>
  <si>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</si>
  <si>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</si>
  <si>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</si>
  <si>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</si>
  <si>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</si>
  <si>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</si>
  <si>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</si>
  <si>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</si>
  <si>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</si>
  <si>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</si>
  <si>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</si>
  <si>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</si>
  <si>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</si>
  <si>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</si>
  <si>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</si>
  <si>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</si>
  <si>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</si>
  <si>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</si>
  <si>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</si>
  <si>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</si>
  <si>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</si>
  <si>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</si>
  <si>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</si>
  <si>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</si>
  <si>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</si>
  <si>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</si>
  <si>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</si>
  <si>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</si>
  <si>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</si>
  <si>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</si>
  <si>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</si>
  <si>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</si>
  <si>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</si>
  <si>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</si>
  <si>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</si>
  <si>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</si>
  <si>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</si>
  <si>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</si>
  <si>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</si>
  <si>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</si>
  <si>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</si>
  <si>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</si>
  <si>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</si>
  <si>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</si>
  <si>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</si>
  <si>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</si>
  <si>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</si>
  <si>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</si>
  <si>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</si>
  <si>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</si>
  <si>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</si>
  <si>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</si>
  <si>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</si>
  <si>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</si>
  <si>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</si>
  <si>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</si>
  <si>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</si>
  <si>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</si>
  <si>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</si>
  <si>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</si>
  <si>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</si>
  <si>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</si>
  <si>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</si>
  <si>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</si>
  <si>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</si>
  <si>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</si>
  <si>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</si>
  <si>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</si>
  <si>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</si>
  <si>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</si>
  <si>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</si>
  <si>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</si>
  <si>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</si>
  <si>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</si>
  <si>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</si>
  <si>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</si>
  <si>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</si>
  <si>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</si>
  <si>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</si>
  <si>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</si>
  <si>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</si>
  <si>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</si>
  <si>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</si>
  <si>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</si>
  <si>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</si>
  <si>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</si>
  <si>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</si>
  <si>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</si>
  <si>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</si>
  <si>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</si>
  <si>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</si>
  <si>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</si>
  <si>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</si>
  <si>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 xml:space="preserve">MC1 12:48, autorizado as 13:18 em inspeção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</si>
  <si>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</si>
  <si>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</si>
  <si>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</si>
  <si>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</si>
  <si>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</si>
  <si>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</si>
  <si>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</si>
  <si>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</si>
  <si>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</si>
  <si>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</si>
  <si>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</si>
  <si>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</si>
  <si>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</si>
  <si>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</si>
  <si>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</si>
  <si>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</si>
  <si>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</si>
  <si>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</si>
  <si>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</si>
  <si>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</si>
  <si>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</si>
  <si>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</si>
  <si>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</si>
  <si>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</si>
  <si>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</si>
  <si>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</si>
  <si>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Jovanio</t>
  </si>
  <si>
    <t>Solda - Condicionado à temperatura (tem junta via 1 e 2)</t>
  </si>
  <si>
    <t>ZGI-ZRU</t>
  </si>
  <si>
    <t>ZGIZRU</t>
  </si>
  <si>
    <t xml:space="preserve">Julio Cesar </t>
  </si>
  <si>
    <t>Alívio de tensão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</si>
  <si>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</si>
  <si>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</si>
  <si>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</si>
  <si>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</si>
  <si>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</si>
  <si>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 xml:space="preserve">Luiz </t>
  </si>
  <si>
    <t>Deslocamento para ZMA</t>
  </si>
  <si>
    <t xml:space="preserve">Wemerson </t>
  </si>
  <si>
    <t xml:space="preserve">ZTI2 </t>
  </si>
  <si>
    <t>Anotnio</t>
  </si>
  <si>
    <t>106109</t>
  </si>
  <si>
    <t>ZLI-ZRX</t>
  </si>
  <si>
    <t>ZLIZRX</t>
  </si>
  <si>
    <t>Deslocamento para deixar vagão avariado em ZRX e retorna a ZLI</t>
  </si>
  <si>
    <t>ZLI-N</t>
  </si>
  <si>
    <t>ZLIN</t>
  </si>
  <si>
    <t xml:space="preserve">Jair </t>
  </si>
  <si>
    <t>Substituição de jacaré</t>
  </si>
  <si>
    <t>Klecio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</si>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</sst>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G1" activePane="topRight" state="frozen"/>
      <selection pane="topRight" activeCell="BH836" sqref="BH83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 hidden="1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 hidden="1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 hidden="1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53" si="37">IF(BN142="","",SUBSTITUTE(BM142," ","")&amp;SUBSTITUTE(BN142," ",""))</f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 hidden="1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 hidden="1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37"/>
        <v>SemOportunidadeSemOportunidade</v>
      </c>
      <c r="BU147" s="8"/>
    </row>
    <row r="148" spans="1:73" hidden="1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4.1666666666666664E-2</v>
      </c>
      <c r="AZ148" s="192"/>
      <c r="BA148" s="121">
        <v>66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2</v>
      </c>
      <c r="BI148" s="18"/>
      <c r="BJ148" s="18" t="s">
        <v>1367</v>
      </c>
      <c r="BK148" s="19" t="s">
        <v>1368</v>
      </c>
      <c r="BL148" s="17"/>
      <c r="BM148" s="144" t="s">
        <v>543</v>
      </c>
      <c r="BN148" s="144" t="s">
        <v>543</v>
      </c>
      <c r="BO148" s="144" t="s">
        <v>543</v>
      </c>
      <c r="BP148" s="20" t="s">
        <v>517</v>
      </c>
      <c r="BQ148" s="13" t="str">
        <f t="shared" ref="BQ148" si="44">IF(AND(BR148&lt;1,BS148&lt;1),"Produção e Intervalo",IF(BR148&lt;1,"Intervalo",IF(BS148&lt;1,"Produção","Aderente")))</f>
        <v>Aderente</v>
      </c>
      <c r="BR148" s="21">
        <f t="shared" ref="BR148" si="45">IF(OR(B148="",F148=""),"*",AY148/P148)</f>
        <v>1</v>
      </c>
      <c r="BS148" s="21">
        <f t="shared" ref="BS148" si="46">IF(OR(B148="",F148=""),"*",BA148/Q148)</f>
        <v>1</v>
      </c>
      <c r="BT148" s="8" t="str">
        <f t="shared" si="37"/>
        <v>OKOK</v>
      </c>
      <c r="BU148" s="8"/>
    </row>
    <row r="149" spans="1:73" hidden="1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1369</v>
      </c>
      <c r="BK149" s="18" t="s">
        <v>1370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1371</v>
      </c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 t="shared" si="37"/>
        <v>SuperExecução</v>
      </c>
      <c r="BU149" s="8"/>
    </row>
    <row r="150" spans="1:73" hidden="1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1372</v>
      </c>
      <c r="N150" s="141" t="s">
        <v>1373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1374</v>
      </c>
      <c r="W150" s="117" t="s">
        <v>1375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 hidden="1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7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1376</v>
      </c>
      <c r="BK151" s="18" t="s">
        <v>1377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si="37"/>
        <v>SemOportunidadeSemOportunidade</v>
      </c>
      <c r="BU151" s="8"/>
    </row>
    <row r="152" spans="1:73" hidden="1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1378</v>
      </c>
      <c r="BK152" s="19" t="s">
        <v>1379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8"/>
        <v>Aderente</v>
      </c>
      <c r="BR152" s="21">
        <f t="shared" si="49"/>
        <v>1.333333333333333</v>
      </c>
      <c r="BS152" s="21">
        <f t="shared" si="50"/>
        <v>1</v>
      </c>
      <c r="BT152" s="8" t="str">
        <f t="shared" si="37"/>
        <v>OKOK</v>
      </c>
      <c r="BU152" s="8"/>
    </row>
    <row r="153" spans="1:73" hidden="1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7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1378</v>
      </c>
      <c r="BK153" s="19" t="s">
        <v>1380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37"/>
        <v>SemOportunidadeSemOportunidade</v>
      </c>
      <c r="BU153" s="8"/>
    </row>
    <row r="154" spans="1:73" hidden="1">
      <c r="A154" s="147" t="str">
        <f t="shared" ref="A154:A164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 hidden="1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 hidden="1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 hidden="1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1378</v>
      </c>
      <c r="BK157" s="19" t="s">
        <v>1381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ref="BT157:BT158" si="57">IF(BN157="","",SUBSTITUTE(BM157," ","")&amp;SUBSTITUTE(BN157," ",""))</f>
        <v>SemOportunidadeSemOportunidade</v>
      </c>
      <c r="BU157" s="8"/>
    </row>
    <row r="158" spans="1:73" hidden="1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1378</v>
      </c>
      <c r="BK158" s="19" t="s">
        <v>1382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1383</v>
      </c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7"/>
        <v>ModernizaçãoExecução</v>
      </c>
      <c r="BU158" s="8"/>
    </row>
    <row r="159" spans="1:73" hidden="1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1384</v>
      </c>
      <c r="BK160" s="19" t="s">
        <v>1385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19"/>
        <v>Aderente</v>
      </c>
      <c r="BR160" s="21">
        <f t="shared" si="20"/>
        <v>1</v>
      </c>
      <c r="BS160" s="21">
        <f t="shared" si="21"/>
        <v>1</v>
      </c>
      <c r="BT160" s="8" t="str">
        <f t="shared" ref="BT160:BT164" si="58">IF(BN160="","",SUBSTITUTE(BM160," ","")&amp;SUBSTITUTE(BN160," ",""))</f>
        <v>OKOK</v>
      </c>
      <c r="BU160" s="8"/>
    </row>
    <row r="161" spans="1:73" hidden="1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1378</v>
      </c>
      <c r="BK161" s="19" t="s">
        <v>1386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58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1387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1388</v>
      </c>
      <c r="BK162" s="19" t="s">
        <v>1389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58"/>
        <v>OKOK</v>
      </c>
      <c r="BU162" s="8"/>
    </row>
    <row r="163" spans="1:73" hidden="1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1378</v>
      </c>
      <c r="BK163" s="18" t="s">
        <v>1390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1390</v>
      </c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 t="shared" si="58"/>
        <v>ExpansãoExecução</v>
      </c>
      <c r="BU163" s="8"/>
    </row>
    <row r="164" spans="1:73" hidden="1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1376</v>
      </c>
      <c r="BK164" s="19" t="s">
        <v>1391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 t="shared" si="58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1372</v>
      </c>
      <c r="N166" s="141" t="s">
        <v>1373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1374</v>
      </c>
      <c r="W166" s="117" t="s">
        <v>1392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1393</v>
      </c>
      <c r="BK166" s="18" t="s">
        <v>1393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1394</v>
      </c>
      <c r="BQ166" s="13" t="str">
        <f t="shared" si="19"/>
        <v>Produção e Intervalo</v>
      </c>
      <c r="BR166" s="21">
        <f t="shared" si="20"/>
        <v>0</v>
      </c>
      <c r="BS166" s="21">
        <f t="shared" si="21"/>
        <v>0</v>
      </c>
      <c r="BT166" s="8" t="str">
        <f t="shared" si="52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1395</v>
      </c>
      <c r="W167" s="117" t="s">
        <v>1396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1</v>
      </c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Produção e Intervalo</v>
      </c>
      <c r="BR167" s="21">
        <f t="shared" si="20"/>
        <v>0</v>
      </c>
      <c r="BS167" s="21">
        <f t="shared" si="21"/>
        <v>0</v>
      </c>
      <c r="BT167" s="8" t="str">
        <f t="shared" si="52"/>
        <v/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Produção e Intervalo</v>
      </c>
      <c r="BR168" s="21">
        <f t="shared" si="20"/>
        <v>0</v>
      </c>
      <c r="BS168" s="21">
        <f t="shared" si="21"/>
        <v>0</v>
      </c>
      <c r="BT168" s="8" t="str">
        <f t="shared" si="52"/>
        <v/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1397</v>
      </c>
      <c r="N169" s="141" t="s">
        <v>1398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/>
      <c r="AS169" s="120"/>
      <c r="AT169" s="120"/>
      <c r="AU169" s="166"/>
      <c r="AV169" s="166"/>
      <c r="AW169" s="15"/>
      <c r="AX169" s="15"/>
      <c r="AY169" s="12">
        <f t="shared" si="17"/>
        <v>0</v>
      </c>
      <c r="AZ169" s="192"/>
      <c r="BA169" s="121"/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1</v>
      </c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Produção e Intervalo</v>
      </c>
      <c r="BR169" s="21">
        <f t="shared" si="20"/>
        <v>0</v>
      </c>
      <c r="BS169" s="21">
        <f t="shared" si="21"/>
        <v>0</v>
      </c>
      <c r="BT169" s="8" t="str">
        <f t="shared" si="52"/>
        <v/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1399</v>
      </c>
      <c r="W170" s="117" t="s">
        <v>1400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63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 t="s">
        <v>535</v>
      </c>
      <c r="BN170" s="144" t="s">
        <v>555</v>
      </c>
      <c r="BO170" s="144" t="s">
        <v>665</v>
      </c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>MecanizaçãoOperação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/>
      <c r="AS171" s="120"/>
      <c r="AT171" s="120"/>
      <c r="AU171" s="166"/>
      <c r="AV171" s="166"/>
      <c r="AW171" s="15"/>
      <c r="AX171" s="15"/>
      <c r="AY171" s="12">
        <f t="shared" si="63"/>
        <v>0</v>
      </c>
      <c r="AZ171" s="192"/>
      <c r="BA171" s="121"/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1</v>
      </c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Produção e Intervalo</v>
      </c>
      <c r="BR171" s="21">
        <f t="shared" si="20"/>
        <v>0</v>
      </c>
      <c r="BS171" s="21">
        <f t="shared" si="21"/>
        <v>0</v>
      </c>
      <c r="BT171" s="8" t="str">
        <f t="shared" si="52"/>
        <v/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1401</v>
      </c>
      <c r="W172" s="117" t="s">
        <v>1402</v>
      </c>
      <c r="X172" s="116" t="s">
        <v>519</v>
      </c>
      <c r="Y172" s="143" t="s">
        <v>522</v>
      </c>
      <c r="Z172" s="116" t="s">
        <v>514</v>
      </c>
      <c r="AA172" s="117" t="s">
        <v>1403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/>
      <c r="AS172" s="120"/>
      <c r="AT172" s="120"/>
      <c r="AU172" s="166"/>
      <c r="AV172" s="166"/>
      <c r="AW172" s="15"/>
      <c r="AX172" s="15"/>
      <c r="AY172" s="12">
        <f t="shared" si="63"/>
        <v>0</v>
      </c>
      <c r="AZ172" s="192"/>
      <c r="BA172" s="121"/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1</v>
      </c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Produção e Intervalo</v>
      </c>
      <c r="BR172" s="21">
        <f t="shared" si="20"/>
        <v>0</v>
      </c>
      <c r="BS172" s="21">
        <f t="shared" si="21"/>
        <v>0</v>
      </c>
      <c r="BT172" s="8" t="str">
        <f t="shared" si="52"/>
        <v/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 t="s">
        <v>535</v>
      </c>
      <c r="BN173" s="144" t="s">
        <v>555</v>
      </c>
      <c r="BO173" s="144" t="s">
        <v>665</v>
      </c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>MecanizaçãoOperação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/>
      <c r="AS174" s="120"/>
      <c r="AT174" s="120"/>
      <c r="AU174" s="166"/>
      <c r="AV174" s="166"/>
      <c r="AW174" s="15"/>
      <c r="AX174" s="15"/>
      <c r="AY174" s="12">
        <f t="shared" si="63"/>
        <v>0</v>
      </c>
      <c r="AZ174" s="192"/>
      <c r="BA174" s="121"/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1</v>
      </c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Produção e Intervalo</v>
      </c>
      <c r="BR174" s="21">
        <f t="shared" ref="BR174:BR237" si="66">IF(OR(B174="",F174=""),"*",AY174/P174)</f>
        <v>0</v>
      </c>
      <c r="BS174" s="21">
        <f t="shared" ref="BS174:BS237" si="67">IF(OR(B174="",F174=""),"*",BA174/Q174)</f>
        <v>0</v>
      </c>
      <c r="BT174" s="8" t="str">
        <f t="shared" si="64"/>
        <v/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1404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/>
      <c r="AS175" s="120"/>
      <c r="AT175" s="120"/>
      <c r="AU175" s="166"/>
      <c r="AV175" s="166"/>
      <c r="AW175" s="15"/>
      <c r="AX175" s="15"/>
      <c r="AY175" s="12">
        <f t="shared" si="63"/>
        <v>0</v>
      </c>
      <c r="AZ175" s="192"/>
      <c r="BA175" s="121"/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1</v>
      </c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Produção e Intervalo</v>
      </c>
      <c r="BR175" s="21">
        <f t="shared" si="66"/>
        <v>0</v>
      </c>
      <c r="BS175" s="21">
        <f t="shared" si="67"/>
        <v>0</v>
      </c>
      <c r="BT175" s="8" t="str">
        <f t="shared" si="64"/>
        <v/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1405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63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1</v>
      </c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Produção e Intervalo</v>
      </c>
      <c r="BR176" s="21">
        <f t="shared" si="66"/>
        <v>0</v>
      </c>
      <c r="BS176" s="21">
        <f t="shared" si="67"/>
        <v>0</v>
      </c>
      <c r="BT176" s="8" t="str">
        <f t="shared" si="64"/>
        <v/>
      </c>
    </row>
    <row r="177" spans="1:72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1406</v>
      </c>
      <c r="W177" s="117" t="s">
        <v>1407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/>
      <c r="AS177" s="120"/>
      <c r="AT177" s="120"/>
      <c r="AU177" s="166"/>
      <c r="AV177" s="166"/>
      <c r="AW177" s="15"/>
      <c r="AX177" s="15"/>
      <c r="AY177" s="12">
        <f t="shared" si="63"/>
        <v>0</v>
      </c>
      <c r="AZ177" s="192"/>
      <c r="BA177" s="121"/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1</v>
      </c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Produção e Intervalo</v>
      </c>
      <c r="BR177" s="21">
        <f t="shared" si="66"/>
        <v>0</v>
      </c>
      <c r="BS177" s="21">
        <f t="shared" si="67"/>
        <v>0</v>
      </c>
      <c r="BT177" s="8" t="str">
        <f t="shared" si="64"/>
        <v/>
      </c>
    </row>
    <row r="178" spans="1:72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>MecanizaçãoOperação</v>
      </c>
    </row>
    <row r="179" spans="1:72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1408</v>
      </c>
      <c r="W179" s="117" t="s">
        <v>1400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/>
      <c r="AS179" s="120"/>
      <c r="AT179" s="120"/>
      <c r="AU179" s="166"/>
      <c r="AV179" s="166"/>
      <c r="AW179" s="15"/>
      <c r="AX179" s="15"/>
      <c r="AY179" s="12">
        <f t="shared" si="63"/>
        <v>0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1</v>
      </c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Produção e Intervalo</v>
      </c>
      <c r="BR179" s="21">
        <f t="shared" si="66"/>
        <v>0</v>
      </c>
      <c r="BS179" s="21">
        <f t="shared" si="67"/>
        <v>0</v>
      </c>
      <c r="BT179" s="8" t="str">
        <f t="shared" si="64"/>
        <v/>
      </c>
    </row>
    <row r="180" spans="1:72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1409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1410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/>
      <c r="AS180" s="120"/>
      <c r="AT180" s="120"/>
      <c r="AU180" s="166"/>
      <c r="AV180" s="166"/>
      <c r="AW180" s="15"/>
      <c r="AX180" s="15"/>
      <c r="AY180" s="12">
        <f t="shared" si="63"/>
        <v>0</v>
      </c>
      <c r="AZ180" s="192"/>
      <c r="BA180" s="121"/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1</v>
      </c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Produção e Intervalo</v>
      </c>
      <c r="BR180" s="21">
        <f t="shared" si="66"/>
        <v>0</v>
      </c>
      <c r="BS180" s="21">
        <f t="shared" si="67"/>
        <v>0</v>
      </c>
      <c r="BT180" s="8" t="str">
        <f t="shared" si="64"/>
        <v/>
      </c>
    </row>
    <row r="181" spans="1:72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63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>MecanizaçãoOperação</v>
      </c>
    </row>
    <row r="182" spans="1:72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1411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1412</v>
      </c>
      <c r="N182" s="141" t="s">
        <v>1413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1401</v>
      </c>
      <c r="W182" s="117" t="s">
        <v>1414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/>
      <c r="AS182" s="120"/>
      <c r="AT182" s="120"/>
      <c r="AU182" s="166"/>
      <c r="AV182" s="166"/>
      <c r="AW182" s="15"/>
      <c r="AX182" s="15"/>
      <c r="AY182" s="12">
        <f t="shared" si="63"/>
        <v>0</v>
      </c>
      <c r="AZ182" s="192"/>
      <c r="BA182" s="121"/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1</v>
      </c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Produção e Intervalo</v>
      </c>
      <c r="BR182" s="21">
        <f t="shared" si="66"/>
        <v>0</v>
      </c>
      <c r="BS182" s="21">
        <f t="shared" si="67"/>
        <v>0</v>
      </c>
      <c r="BT182" s="8" t="str">
        <f t="shared" si="64"/>
        <v/>
      </c>
    </row>
    <row r="183" spans="1:72">
      <c r="A183" s="147" t="str">
        <f>D183&amp;B183</f>
        <v>TURMA FIXA VIA 45972</v>
      </c>
      <c r="B183" s="155">
        <v>45972</v>
      </c>
      <c r="C183" s="156">
        <f>IF(BS_CONTROLE[[#This Row],[DATA]]="","",WEEKNUM(BS_CONTROLE[[#This Row],[DATA]]))</f>
        <v>46</v>
      </c>
      <c r="D183" s="157" t="s">
        <v>927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1415</v>
      </c>
      <c r="N183" s="141" t="s">
        <v>1416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1417</v>
      </c>
      <c r="W183" s="117" t="s">
        <v>1418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/>
      <c r="AS183" s="120"/>
      <c r="AT183" s="120"/>
      <c r="AU183" s="166"/>
      <c r="AV183" s="166"/>
      <c r="AW183" s="15"/>
      <c r="AX183" s="15"/>
      <c r="AY183" s="12">
        <f t="shared" si="63"/>
        <v>0</v>
      </c>
      <c r="AZ183" s="192"/>
      <c r="BA183" s="121"/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1</v>
      </c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Produção e Intervalo</v>
      </c>
      <c r="BR183" s="21">
        <f t="shared" si="66"/>
        <v>0</v>
      </c>
      <c r="BS183" s="21">
        <f t="shared" si="67"/>
        <v>0</v>
      </c>
      <c r="BT183" s="8" t="str">
        <f t="shared" si="64"/>
        <v/>
      </c>
    </row>
    <row r="184" spans="1:72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1419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/>
      <c r="AS184" s="120"/>
      <c r="AT184" s="120"/>
      <c r="AU184" s="166"/>
      <c r="AV184" s="166"/>
      <c r="AW184" s="15"/>
      <c r="AX184" s="15"/>
      <c r="AY184" s="12">
        <f t="shared" si="63"/>
        <v>0</v>
      </c>
      <c r="AZ184" s="192"/>
      <c r="BA184" s="121"/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1</v>
      </c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Produção e Intervalo</v>
      </c>
      <c r="BR184" s="21">
        <f t="shared" si="66"/>
        <v>0</v>
      </c>
      <c r="BS184" s="21">
        <f t="shared" si="67"/>
        <v>0</v>
      </c>
      <c r="BT184" s="8" t="str">
        <f t="shared" si="64"/>
        <v/>
      </c>
    </row>
    <row r="185" spans="1:72" hidden="1">
      <c r="A185" s="147" t="str">
        <f>D185&amp;B185</f>
        <v/>
      </c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 t="s">
        <v>535</v>
      </c>
      <c r="BN185" s="144" t="s">
        <v>555</v>
      </c>
      <c r="BO185" s="144" t="s">
        <v>665</v>
      </c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>MecanizaçãoOperação</v>
      </c>
    </row>
    <row r="186" spans="1:72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>MecanizaçãoOperação</v>
      </c>
    </row>
    <row r="187" spans="1:72" hidden="1">
      <c r="A187" s="147" t="str">
        <f>D187&amp;B187</f>
        <v/>
      </c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 t="s">
        <v>535</v>
      </c>
      <c r="BN187" s="144" t="s">
        <v>555</v>
      </c>
      <c r="BO187" s="144" t="s">
        <v>665</v>
      </c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>MecanizaçãoOperação</v>
      </c>
    </row>
    <row r="188" spans="1:72" hidden="1">
      <c r="A188" s="147" t="str">
        <f>D188&amp;B188</f>
        <v/>
      </c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 t="s">
        <v>535</v>
      </c>
      <c r="BN188" s="144" t="s">
        <v>555</v>
      </c>
      <c r="BO188" s="144" t="s">
        <v>665</v>
      </c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>MecanizaçãoOperação</v>
      </c>
    </row>
    <row r="189" spans="1:72" hidden="1">
      <c r="A189" s="147" t="str">
        <f>D189&amp;B189</f>
        <v/>
      </c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 t="s">
        <v>535</v>
      </c>
      <c r="BN189" s="144" t="s">
        <v>555</v>
      </c>
      <c r="BO189" s="144" t="s">
        <v>665</v>
      </c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>MecanizaçãoOperação</v>
      </c>
    </row>
    <row r="190" spans="1:72" hidden="1">
      <c r="A190" s="147" t="str">
        <f>D190&amp;B190</f>
        <v/>
      </c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 t="s">
        <v>535</v>
      </c>
      <c r="BN190" s="144" t="s">
        <v>555</v>
      </c>
      <c r="BO190" s="144" t="s">
        <v>665</v>
      </c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>MecanizaçãoOperação</v>
      </c>
    </row>
    <row r="191" spans="1:72" hidden="1">
      <c r="A191" s="147" t="str">
        <f>D191&amp;B191</f>
        <v/>
      </c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 t="s">
        <v>535</v>
      </c>
      <c r="BN191" s="144" t="s">
        <v>555</v>
      </c>
      <c r="BO191" s="144" t="s">
        <v>665</v>
      </c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>MecanizaçãoOperação</v>
      </c>
    </row>
    <row r="192" spans="1:72" hidden="1">
      <c r="A192" s="147" t="str">
        <f>D192&amp;B192</f>
        <v/>
      </c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 t="s">
        <v>535</v>
      </c>
      <c r="BN192" s="144" t="s">
        <v>555</v>
      </c>
      <c r="BO192" s="144" t="s">
        <v>665</v>
      </c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>MecanizaçãoOperação</v>
      </c>
    </row>
    <row r="193" spans="1:72" hidden="1">
      <c r="A193" s="147" t="str">
        <f>D193&amp;B193</f>
        <v/>
      </c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 t="s">
        <v>535</v>
      </c>
      <c r="BN193" s="144" t="s">
        <v>555</v>
      </c>
      <c r="BO193" s="144" t="s">
        <v>665</v>
      </c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>MecanizaçãoOperação</v>
      </c>
    </row>
    <row r="194" spans="1:72" hidden="1">
      <c r="A194" s="147" t="str">
        <f>D194&amp;B194</f>
        <v/>
      </c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 t="s">
        <v>535</v>
      </c>
      <c r="BN194" s="144" t="s">
        <v>555</v>
      </c>
      <c r="BO194" s="144" t="s">
        <v>665</v>
      </c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>MecanizaçãoOperação</v>
      </c>
    </row>
    <row r="195" spans="1:72" hidden="1">
      <c r="A195" s="147" t="str">
        <f>D195&amp;B195</f>
        <v/>
      </c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 t="s">
        <v>535</v>
      </c>
      <c r="BN195" s="144" t="s">
        <v>555</v>
      </c>
      <c r="BO195" s="144" t="s">
        <v>665</v>
      </c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>MecanizaçãoOperação</v>
      </c>
    </row>
    <row r="196" spans="1:72" hidden="1">
      <c r="A196" s="147" t="str">
        <f>D196&amp;B196</f>
        <v/>
      </c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 t="s">
        <v>535</v>
      </c>
      <c r="BN196" s="144" t="s">
        <v>555</v>
      </c>
      <c r="BO196" s="144" t="s">
        <v>665</v>
      </c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>MecanizaçãoOperação</v>
      </c>
    </row>
    <row r="197" spans="1:72" hidden="1">
      <c r="A197" s="147" t="str">
        <f>D197&amp;B197</f>
        <v/>
      </c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 t="s">
        <v>535</v>
      </c>
      <c r="BN197" s="144" t="s">
        <v>555</v>
      </c>
      <c r="BO197" s="144" t="s">
        <v>665</v>
      </c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>MecanizaçãoOperação</v>
      </c>
    </row>
    <row r="198" spans="1:72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 t="s">
        <v>535</v>
      </c>
      <c r="BN198" s="144" t="s">
        <v>555</v>
      </c>
      <c r="BO198" s="144" t="s">
        <v>665</v>
      </c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>MecanizaçãoOperação</v>
      </c>
    </row>
    <row r="199" spans="1:72" hidden="1">
      <c r="A199" s="147" t="str">
        <f>D199&amp;B199</f>
        <v/>
      </c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 t="s">
        <v>535</v>
      </c>
      <c r="BN199" s="144" t="s">
        <v>555</v>
      </c>
      <c r="BO199" s="144" t="s">
        <v>665</v>
      </c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>MecanizaçãoOperação</v>
      </c>
    </row>
    <row r="200" spans="1:72" hidden="1">
      <c r="A200" s="147" t="str">
        <f>D200&amp;B200</f>
        <v/>
      </c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 t="s">
        <v>535</v>
      </c>
      <c r="BN200" s="144" t="s">
        <v>555</v>
      </c>
      <c r="BO200" s="144" t="s">
        <v>665</v>
      </c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>MecanizaçãoOperação</v>
      </c>
    </row>
    <row r="201" spans="1:72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 t="s">
        <v>535</v>
      </c>
      <c r="BN201" s="144" t="s">
        <v>555</v>
      </c>
      <c r="BO201" s="144" t="s">
        <v>665</v>
      </c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>MecanizaçãoOperação</v>
      </c>
    </row>
    <row r="202" spans="1:72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 t="s">
        <v>535</v>
      </c>
      <c r="BN202" s="144" t="s">
        <v>555</v>
      </c>
      <c r="BO202" s="144" t="s">
        <v>665</v>
      </c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>MecanizaçãoOperação</v>
      </c>
    </row>
    <row r="203" spans="1:72" hidden="1">
      <c r="A203" s="147" t="str">
        <f>D203&amp;B203</f>
        <v/>
      </c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 t="s">
        <v>535</v>
      </c>
      <c r="BN203" s="144" t="s">
        <v>555</v>
      </c>
      <c r="BO203" s="144" t="s">
        <v>665</v>
      </c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>MecanizaçãoOperação</v>
      </c>
    </row>
    <row r="204" spans="1:72" hidden="1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 t="s">
        <v>535</v>
      </c>
      <c r="BN204" s="144" t="s">
        <v>555</v>
      </c>
      <c r="BO204" s="144" t="s">
        <v>665</v>
      </c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>MecanizaçãoOperação</v>
      </c>
    </row>
    <row r="205" spans="1:72" hidden="1">
      <c r="A205" s="147" t="str">
        <f>D205&amp;B205</f>
        <v/>
      </c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 t="s">
        <v>535</v>
      </c>
      <c r="BN205" s="144" t="s">
        <v>555</v>
      </c>
      <c r="BO205" s="144" t="s">
        <v>665</v>
      </c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>MecanizaçãoOperação</v>
      </c>
    </row>
    <row r="206" spans="1:72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 t="s">
        <v>535</v>
      </c>
      <c r="BN206" s="144" t="s">
        <v>555</v>
      </c>
      <c r="BO206" s="144" t="s">
        <v>665</v>
      </c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>MecanizaçãoOperação</v>
      </c>
    </row>
    <row r="207" spans="1:72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 t="s">
        <v>535</v>
      </c>
      <c r="BN207" s="144" t="s">
        <v>555</v>
      </c>
      <c r="BO207" s="144" t="s">
        <v>665</v>
      </c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>MecanizaçãoOperação</v>
      </c>
    </row>
    <row r="208" spans="1:72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 t="s">
        <v>535</v>
      </c>
      <c r="BN208" s="144" t="s">
        <v>555</v>
      </c>
      <c r="BO208" s="144" t="s">
        <v>665</v>
      </c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>MecanizaçãoOperação</v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 t="s">
        <v>535</v>
      </c>
      <c r="BN209" s="144" t="s">
        <v>555</v>
      </c>
      <c r="BO209" s="144" t="s">
        <v>665</v>
      </c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>MecanizaçãoOperação</v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 t="s">
        <v>535</v>
      </c>
      <c r="BN210" s="144" t="s">
        <v>555</v>
      </c>
      <c r="BO210" s="144" t="s">
        <v>665</v>
      </c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>MecanizaçãoOperação</v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 t="s">
        <v>535</v>
      </c>
      <c r="BN211" s="144" t="s">
        <v>555</v>
      </c>
      <c r="BO211" s="144" t="s">
        <v>665</v>
      </c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>MecanizaçãoOperação</v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 t="s">
        <v>535</v>
      </c>
      <c r="BN212" s="144" t="s">
        <v>555</v>
      </c>
      <c r="BO212" s="144" t="s">
        <v>665</v>
      </c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>MecanizaçãoOperação</v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 t="s">
        <v>535</v>
      </c>
      <c r="BN213" s="144" t="s">
        <v>555</v>
      </c>
      <c r="BO213" s="144" t="s">
        <v>665</v>
      </c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>MecanizaçãoOperação</v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 t="s">
        <v>535</v>
      </c>
      <c r="BN214" s="144" t="s">
        <v>555</v>
      </c>
      <c r="BO214" s="144" t="s">
        <v>665</v>
      </c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>MecanizaçãoOperação</v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 t="s">
        <v>535</v>
      </c>
      <c r="BN215" s="144" t="s">
        <v>555</v>
      </c>
      <c r="BO215" s="144" t="s">
        <v>665</v>
      </c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>MecanizaçãoOperação</v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 t="s">
        <v>535</v>
      </c>
      <c r="BN216" s="144" t="s">
        <v>555</v>
      </c>
      <c r="BO216" s="144" t="s">
        <v>665</v>
      </c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>MecanizaçãoOperação</v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 t="s">
        <v>535</v>
      </c>
      <c r="BN217" s="144" t="s">
        <v>555</v>
      </c>
      <c r="BO217" s="144" t="s">
        <v>665</v>
      </c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>MecanizaçãoOperação</v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 t="s">
        <v>535</v>
      </c>
      <c r="BN218" s="144" t="s">
        <v>555</v>
      </c>
      <c r="BO218" s="144" t="s">
        <v>665</v>
      </c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>MecanizaçãoOperação</v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 t="s">
        <v>535</v>
      </c>
      <c r="BN219" s="144" t="s">
        <v>555</v>
      </c>
      <c r="BO219" s="144" t="s">
        <v>665</v>
      </c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>MecanizaçãoOperação</v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 t="s">
        <v>535</v>
      </c>
      <c r="BN220" s="144" t="s">
        <v>555</v>
      </c>
      <c r="BO220" s="144" t="s">
        <v>665</v>
      </c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>MecanizaçãoOperação</v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 t="s">
        <v>535</v>
      </c>
      <c r="BN221" s="144" t="s">
        <v>555</v>
      </c>
      <c r="BO221" s="144" t="s">
        <v>665</v>
      </c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>MecanizaçãoOperação</v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 t="s">
        <v>535</v>
      </c>
      <c r="BN222" s="144" t="s">
        <v>555</v>
      </c>
      <c r="BO222" s="144" t="s">
        <v>665</v>
      </c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>MecanizaçãoOperação</v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 t="s">
        <v>535</v>
      </c>
      <c r="BN223" s="144" t="s">
        <v>555</v>
      </c>
      <c r="BO223" s="144" t="s">
        <v>665</v>
      </c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>MecanizaçãoOperação</v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 t="s">
        <v>535</v>
      </c>
      <c r="BN224" s="144" t="s">
        <v>555</v>
      </c>
      <c r="BO224" s="144" t="s">
        <v>665</v>
      </c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>MecanizaçãoOperação</v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 t="s">
        <v>535</v>
      </c>
      <c r="BN225" s="144" t="s">
        <v>555</v>
      </c>
      <c r="BO225" s="144" t="s">
        <v>665</v>
      </c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>MecanizaçãoOperação</v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 t="s">
        <v>535</v>
      </c>
      <c r="BN226" s="144" t="s">
        <v>555</v>
      </c>
      <c r="BO226" s="144" t="s">
        <v>665</v>
      </c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>MecanizaçãoOperação</v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 t="s">
        <v>535</v>
      </c>
      <c r="BN227" s="144" t="s">
        <v>555</v>
      </c>
      <c r="BO227" s="144" t="s">
        <v>665</v>
      </c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>MecanizaçãoOperação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 t="s">
        <v>535</v>
      </c>
      <c r="BN228" s="144" t="s">
        <v>555</v>
      </c>
      <c r="BO228" s="144" t="s">
        <v>665</v>
      </c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>MecanizaçãoOperação</v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 t="s">
        <v>535</v>
      </c>
      <c r="BN229" s="144" t="s">
        <v>555</v>
      </c>
      <c r="BO229" s="144" t="s">
        <v>665</v>
      </c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>MecanizaçãoOperação</v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 t="s">
        <v>535</v>
      </c>
      <c r="BN230" s="144" t="s">
        <v>555</v>
      </c>
      <c r="BO230" s="144" t="s">
        <v>665</v>
      </c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>MecanizaçãoOperação</v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 t="s">
        <v>535</v>
      </c>
      <c r="BN231" s="144" t="s">
        <v>555</v>
      </c>
      <c r="BO231" s="144" t="s">
        <v>665</v>
      </c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>MecanizaçãoOperação</v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 t="s">
        <v>535</v>
      </c>
      <c r="BN232" s="144" t="s">
        <v>555</v>
      </c>
      <c r="BO232" s="144" t="s">
        <v>665</v>
      </c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>MecanizaçãoOperação</v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 t="s">
        <v>535</v>
      </c>
      <c r="BN233" s="144" t="s">
        <v>555</v>
      </c>
      <c r="BO233" s="144" t="s">
        <v>665</v>
      </c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>MecanizaçãoOperação</v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 t="s">
        <v>535</v>
      </c>
      <c r="BN234" s="144" t="s">
        <v>555</v>
      </c>
      <c r="BO234" s="144" t="s">
        <v>665</v>
      </c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>MecanizaçãoOperação</v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 t="s">
        <v>535</v>
      </c>
      <c r="BN235" s="144" t="s">
        <v>555</v>
      </c>
      <c r="BO235" s="144" t="s">
        <v>665</v>
      </c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>MecanizaçãoOperação</v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 t="s">
        <v>535</v>
      </c>
      <c r="BN236" s="144" t="s">
        <v>555</v>
      </c>
      <c r="BO236" s="144" t="s">
        <v>665</v>
      </c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>MecanizaçãoOperação</v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 t="s">
        <v>535</v>
      </c>
      <c r="BN237" s="144" t="s">
        <v>555</v>
      </c>
      <c r="BO237" s="144" t="s">
        <v>665</v>
      </c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>MecanizaçãoOperação</v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 t="s">
        <v>535</v>
      </c>
      <c r="BN238" s="144" t="s">
        <v>555</v>
      </c>
      <c r="BO238" s="144" t="s">
        <v>665</v>
      </c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>MecanizaçãoOperação</v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 t="s">
        <v>535</v>
      </c>
      <c r="BN239" s="144" t="s">
        <v>555</v>
      </c>
      <c r="BO239" s="144" t="s">
        <v>665</v>
      </c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>MecanizaçãoOperação</v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 t="s">
        <v>535</v>
      </c>
      <c r="BN240" s="144" t="s">
        <v>555</v>
      </c>
      <c r="BO240" s="144" t="s">
        <v>665</v>
      </c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>MecanizaçãoOperação</v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 t="s">
        <v>535</v>
      </c>
      <c r="BN241" s="144" t="s">
        <v>555</v>
      </c>
      <c r="BO241" s="144" t="s">
        <v>665</v>
      </c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>MecanizaçãoOperação</v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 t="s">
        <v>535</v>
      </c>
      <c r="BN242" s="144" t="s">
        <v>555</v>
      </c>
      <c r="BO242" s="144" t="s">
        <v>665</v>
      </c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>MecanizaçãoOperação</v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 t="s">
        <v>535</v>
      </c>
      <c r="BN243" s="144" t="s">
        <v>555</v>
      </c>
      <c r="BO243" s="144" t="s">
        <v>665</v>
      </c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>MecanizaçãoOperação</v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 t="s">
        <v>535</v>
      </c>
      <c r="BN244" s="144" t="s">
        <v>555</v>
      </c>
      <c r="BO244" s="144" t="s">
        <v>665</v>
      </c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>MecanizaçãoOperação</v>
      </c>
    </row>
    <row r="245" spans="1:72" ht="30" hidden="1" customHeight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 t="s">
        <v>535</v>
      </c>
      <c r="BN245" s="144" t="s">
        <v>555</v>
      </c>
      <c r="BO245" s="144" t="s">
        <v>665</v>
      </c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>MecanizaçãoOperação</v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 t="s">
        <v>535</v>
      </c>
      <c r="BN246" s="144" t="s">
        <v>555</v>
      </c>
      <c r="BO246" s="144" t="s">
        <v>665</v>
      </c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>MecanizaçãoOperação</v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 t="s">
        <v>535</v>
      </c>
      <c r="BN247" s="144" t="s">
        <v>555</v>
      </c>
      <c r="BO247" s="144" t="s">
        <v>665</v>
      </c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>MecanizaçãoOperação</v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 t="s">
        <v>535</v>
      </c>
      <c r="BN248" s="144" t="s">
        <v>555</v>
      </c>
      <c r="BO248" s="144" t="s">
        <v>665</v>
      </c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>MecanizaçãoOperação</v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 t="s">
        <v>535</v>
      </c>
      <c r="BN249" s="144" t="s">
        <v>555</v>
      </c>
      <c r="BO249" s="144" t="s">
        <v>665</v>
      </c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>MecanizaçãoOperação</v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 t="s">
        <v>535</v>
      </c>
      <c r="BN250" s="144" t="s">
        <v>555</v>
      </c>
      <c r="BO250" s="144" t="s">
        <v>665</v>
      </c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>MecanizaçãoOperação</v>
      </c>
    </row>
    <row r="251" spans="1:72" ht="18.75" hidden="1" customHeight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 t="s">
        <v>535</v>
      </c>
      <c r="BN251" s="144" t="s">
        <v>555</v>
      </c>
      <c r="BO251" s="144" t="s">
        <v>665</v>
      </c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>MecanizaçãoOperação</v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 t="s">
        <v>535</v>
      </c>
      <c r="BN252" s="144" t="s">
        <v>555</v>
      </c>
      <c r="BO252" s="144" t="s">
        <v>665</v>
      </c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>MecanizaçãoOperação</v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 t="s">
        <v>535</v>
      </c>
      <c r="BN253" s="144" t="s">
        <v>555</v>
      </c>
      <c r="BO253" s="144" t="s">
        <v>665</v>
      </c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>MecanizaçãoOperação</v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 t="s">
        <v>535</v>
      </c>
      <c r="BN254" s="144" t="s">
        <v>555</v>
      </c>
      <c r="BO254" s="144" t="s">
        <v>665</v>
      </c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>MecanizaçãoOperação</v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 t="s">
        <v>535</v>
      </c>
      <c r="BN255" s="144" t="s">
        <v>555</v>
      </c>
      <c r="BO255" s="144" t="s">
        <v>665</v>
      </c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>MecanizaçãoOperação</v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 t="s">
        <v>535</v>
      </c>
      <c r="BN256" s="144" t="s">
        <v>555</v>
      </c>
      <c r="BO256" s="144" t="s">
        <v>665</v>
      </c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>MecanizaçãoOperação</v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 t="s">
        <v>535</v>
      </c>
      <c r="BN257" s="144" t="s">
        <v>555</v>
      </c>
      <c r="BO257" s="144" t="s">
        <v>665</v>
      </c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>MecanizaçãoOperação</v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 t="s">
        <v>535</v>
      </c>
      <c r="BN258" s="144" t="s">
        <v>555</v>
      </c>
      <c r="BO258" s="144" t="s">
        <v>665</v>
      </c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>MecanizaçãoOperação</v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 t="s">
        <v>535</v>
      </c>
      <c r="BN259" s="144" t="s">
        <v>555</v>
      </c>
      <c r="BO259" s="144" t="s">
        <v>665</v>
      </c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>MecanizaçãoOperação</v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 t="s">
        <v>535</v>
      </c>
      <c r="BN260" s="144" t="s">
        <v>555</v>
      </c>
      <c r="BO260" s="144" t="s">
        <v>665</v>
      </c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>MecanizaçãoOperação</v>
      </c>
    </row>
    <row r="261" spans="1:72" ht="13.5" hidden="1" customHeight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 t="s">
        <v>535</v>
      </c>
      <c r="BN261" s="144" t="s">
        <v>555</v>
      </c>
      <c r="BO261" s="144" t="s">
        <v>665</v>
      </c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>MecanizaçãoOperação</v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 t="s">
        <v>535</v>
      </c>
      <c r="BN262" s="144" t="s">
        <v>555</v>
      </c>
      <c r="BO262" s="144" t="s">
        <v>665</v>
      </c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>MecanizaçãoOperação</v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 t="s">
        <v>535</v>
      </c>
      <c r="BN263" s="144" t="s">
        <v>555</v>
      </c>
      <c r="BO263" s="144" t="s">
        <v>665</v>
      </c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>MecanizaçãoOperação</v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 t="s">
        <v>535</v>
      </c>
      <c r="BN264" s="144" t="s">
        <v>555</v>
      </c>
      <c r="BO264" s="144" t="s">
        <v>665</v>
      </c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>MecanizaçãoOperação</v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 t="s">
        <v>535</v>
      </c>
      <c r="BN265" s="144" t="s">
        <v>555</v>
      </c>
      <c r="BO265" s="144" t="s">
        <v>665</v>
      </c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>MecanizaçãoOperação</v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 t="s">
        <v>535</v>
      </c>
      <c r="BN266" s="144" t="s">
        <v>555</v>
      </c>
      <c r="BO266" s="144" t="s">
        <v>665</v>
      </c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>MecanizaçãoOperação</v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 t="s">
        <v>535</v>
      </c>
      <c r="BN267" s="144" t="s">
        <v>555</v>
      </c>
      <c r="BO267" s="144" t="s">
        <v>665</v>
      </c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>MecanizaçãoOperação</v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 t="s">
        <v>535</v>
      </c>
      <c r="BN268" s="144" t="s">
        <v>555</v>
      </c>
      <c r="BO268" s="144" t="s">
        <v>665</v>
      </c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>MecanizaçãoOperação</v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 t="s">
        <v>535</v>
      </c>
      <c r="BN269" s="144" t="s">
        <v>555</v>
      </c>
      <c r="BO269" s="144" t="s">
        <v>665</v>
      </c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>MecanizaçãoOperação</v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 t="s">
        <v>535</v>
      </c>
      <c r="BN270" s="144" t="s">
        <v>555</v>
      </c>
      <c r="BO270" s="144" t="s">
        <v>665</v>
      </c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>MecanizaçãoOperação</v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 t="s">
        <v>535</v>
      </c>
      <c r="BN271" s="144" t="s">
        <v>555</v>
      </c>
      <c r="BO271" s="144" t="s">
        <v>665</v>
      </c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>MecanizaçãoOperação</v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 t="s">
        <v>535</v>
      </c>
      <c r="BN272" s="144" t="s">
        <v>555</v>
      </c>
      <c r="BO272" s="144" t="s">
        <v>665</v>
      </c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>MecanizaçãoOperação</v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 t="s">
        <v>535</v>
      </c>
      <c r="BN273" s="144" t="s">
        <v>555</v>
      </c>
      <c r="BO273" s="144" t="s">
        <v>665</v>
      </c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>MecanizaçãoOperação</v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 t="s">
        <v>535</v>
      </c>
      <c r="BN274" s="144" t="s">
        <v>555</v>
      </c>
      <c r="BO274" s="144" t="s">
        <v>665</v>
      </c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>MecanizaçãoOperação</v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 t="s">
        <v>535</v>
      </c>
      <c r="BN275" s="144" t="s">
        <v>555</v>
      </c>
      <c r="BO275" s="144" t="s">
        <v>665</v>
      </c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>MecanizaçãoOperação</v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 t="s">
        <v>535</v>
      </c>
      <c r="BN276" s="144" t="s">
        <v>555</v>
      </c>
      <c r="BO276" s="144" t="s">
        <v>665</v>
      </c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>MecanizaçãoOperação</v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 t="s">
        <v>535</v>
      </c>
      <c r="BN277" s="144" t="s">
        <v>555</v>
      </c>
      <c r="BO277" s="144" t="s">
        <v>665</v>
      </c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>MecanizaçãoOperação</v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 t="s">
        <v>535</v>
      </c>
      <c r="BN278" s="144" t="s">
        <v>555</v>
      </c>
      <c r="BO278" s="144" t="s">
        <v>665</v>
      </c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>MecanizaçãoOperação</v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 t="s">
        <v>535</v>
      </c>
      <c r="BN279" s="144" t="s">
        <v>555</v>
      </c>
      <c r="BO279" s="144" t="s">
        <v>665</v>
      </c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>MecanizaçãoOperação</v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 t="s">
        <v>535</v>
      </c>
      <c r="BN280" s="144" t="s">
        <v>555</v>
      </c>
      <c r="BO280" s="144" t="s">
        <v>665</v>
      </c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>MecanizaçãoOperação</v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 t="s">
        <v>535</v>
      </c>
      <c r="BN281" s="144" t="s">
        <v>555</v>
      </c>
      <c r="BO281" s="144" t="s">
        <v>665</v>
      </c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>MecanizaçãoOperação</v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 t="s">
        <v>535</v>
      </c>
      <c r="BN282" s="144" t="s">
        <v>555</v>
      </c>
      <c r="BO282" s="144" t="s">
        <v>665</v>
      </c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>MecanizaçãoOperação</v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 t="s">
        <v>535</v>
      </c>
      <c r="BN283" s="144" t="s">
        <v>555</v>
      </c>
      <c r="BO283" s="144" t="s">
        <v>665</v>
      </c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>MecanizaçãoOperação</v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 t="s">
        <v>535</v>
      </c>
      <c r="BN284" s="144" t="s">
        <v>555</v>
      </c>
      <c r="BO284" s="144" t="s">
        <v>665</v>
      </c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>MecanizaçãoOperação</v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 t="s">
        <v>535</v>
      </c>
      <c r="BN285" s="144" t="s">
        <v>555</v>
      </c>
      <c r="BO285" s="144" t="s">
        <v>665</v>
      </c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>MecanizaçãoOperação</v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 t="s">
        <v>535</v>
      </c>
      <c r="BN286" s="144" t="s">
        <v>555</v>
      </c>
      <c r="BO286" s="144" t="s">
        <v>665</v>
      </c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>MecanizaçãoOperação</v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 t="s">
        <v>535</v>
      </c>
      <c r="BN287" s="144" t="s">
        <v>555</v>
      </c>
      <c r="BO287" s="144" t="s">
        <v>665</v>
      </c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>MecanizaçãoOperação</v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 t="s">
        <v>535</v>
      </c>
      <c r="BN288" s="144" t="s">
        <v>555</v>
      </c>
      <c r="BO288" s="144" t="s">
        <v>665</v>
      </c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>MecanizaçãoOperação</v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 t="s">
        <v>535</v>
      </c>
      <c r="BN289" s="144" t="s">
        <v>555</v>
      </c>
      <c r="BO289" s="144" t="s">
        <v>665</v>
      </c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>MecanizaçãoOperação</v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 t="s">
        <v>535</v>
      </c>
      <c r="BN290" s="144" t="s">
        <v>555</v>
      </c>
      <c r="BO290" s="144" t="s">
        <v>665</v>
      </c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>MecanizaçãoOperação</v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 t="s">
        <v>535</v>
      </c>
      <c r="BN291" s="144" t="s">
        <v>555</v>
      </c>
      <c r="BO291" s="144" t="s">
        <v>665</v>
      </c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>MecanizaçãoOperação</v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 t="s">
        <v>535</v>
      </c>
      <c r="BN292" s="144" t="s">
        <v>555</v>
      </c>
      <c r="BO292" s="144" t="s">
        <v>665</v>
      </c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>MecanizaçãoOperação</v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 t="s">
        <v>535</v>
      </c>
      <c r="BN293" s="144" t="s">
        <v>555</v>
      </c>
      <c r="BO293" s="144" t="s">
        <v>665</v>
      </c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>MecanizaçãoOperação</v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 t="s">
        <v>535</v>
      </c>
      <c r="BN294" s="144" t="s">
        <v>555</v>
      </c>
      <c r="BO294" s="144" t="s">
        <v>665</v>
      </c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>MecanizaçãoOperação</v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 t="s">
        <v>535</v>
      </c>
      <c r="BN295" s="144" t="s">
        <v>555</v>
      </c>
      <c r="BO295" s="144" t="s">
        <v>665</v>
      </c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>MecanizaçãoOperação</v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 t="s">
        <v>535</v>
      </c>
      <c r="BN296" s="144" t="s">
        <v>555</v>
      </c>
      <c r="BO296" s="144" t="s">
        <v>665</v>
      </c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>MecanizaçãoOperação</v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 t="s">
        <v>535</v>
      </c>
      <c r="BN297" s="144" t="s">
        <v>555</v>
      </c>
      <c r="BO297" s="144" t="s">
        <v>665</v>
      </c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>MecanizaçãoOperação</v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 t="s">
        <v>535</v>
      </c>
      <c r="BN298" s="144" t="s">
        <v>555</v>
      </c>
      <c r="BO298" s="144" t="s">
        <v>665</v>
      </c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>MecanizaçãoOperação</v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 t="s">
        <v>535</v>
      </c>
      <c r="BN299" s="144" t="s">
        <v>555</v>
      </c>
      <c r="BO299" s="144" t="s">
        <v>665</v>
      </c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>MecanizaçãoOperação</v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 t="s">
        <v>535</v>
      </c>
      <c r="BN300" s="144" t="s">
        <v>555</v>
      </c>
      <c r="BO300" s="144" t="s">
        <v>665</v>
      </c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>MecanizaçãoOperação</v>
      </c>
    </row>
    <row r="301" spans="1:72" ht="21" hidden="1" customHeight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 t="s">
        <v>535</v>
      </c>
      <c r="BN301" s="144" t="s">
        <v>555</v>
      </c>
      <c r="BO301" s="144" t="s">
        <v>665</v>
      </c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>MecanizaçãoOperação</v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 t="s">
        <v>535</v>
      </c>
      <c r="BN302" s="144" t="s">
        <v>555</v>
      </c>
      <c r="BO302" s="144" t="s">
        <v>665</v>
      </c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>MecanizaçãoOperação</v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 t="s">
        <v>535</v>
      </c>
      <c r="BN303" s="144" t="s">
        <v>555</v>
      </c>
      <c r="BO303" s="144" t="s">
        <v>665</v>
      </c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>MecanizaçãoOperação</v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 t="s">
        <v>535</v>
      </c>
      <c r="BN304" s="144" t="s">
        <v>555</v>
      </c>
      <c r="BO304" s="144" t="s">
        <v>665</v>
      </c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>MecanizaçãoOperação</v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 t="s">
        <v>535</v>
      </c>
      <c r="BN305" s="144" t="s">
        <v>555</v>
      </c>
      <c r="BO305" s="144" t="s">
        <v>665</v>
      </c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>MecanizaçãoOperação</v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 t="s">
        <v>535</v>
      </c>
      <c r="BN306" s="144" t="s">
        <v>555</v>
      </c>
      <c r="BO306" s="144" t="s">
        <v>665</v>
      </c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>MecanizaçãoOperação</v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 t="s">
        <v>535</v>
      </c>
      <c r="BN307" s="144" t="s">
        <v>555</v>
      </c>
      <c r="BO307" s="144" t="s">
        <v>665</v>
      </c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>MecanizaçãoOperação</v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 t="s">
        <v>535</v>
      </c>
      <c r="BN308" s="144" t="s">
        <v>555</v>
      </c>
      <c r="BO308" s="144" t="s">
        <v>665</v>
      </c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>MecanizaçãoOperação</v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 t="s">
        <v>535</v>
      </c>
      <c r="BN309" s="144" t="s">
        <v>555</v>
      </c>
      <c r="BO309" s="144" t="s">
        <v>665</v>
      </c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>MecanizaçãoOperação</v>
      </c>
    </row>
    <row r="310" spans="1:72" ht="20.25" hidden="1" customHeight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hidden="1" customHeight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hidden="1" customHeight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hidden="1" customHeight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hidden="1" customHeight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hidden="1" customHeight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hidden="1" customHeight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hidden="1" customHeight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8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4" operator="equal">
      <formula>"NÃO"</formula>
    </cfRule>
    <cfRule type="cellIs" dxfId="235" priority="465" operator="equal">
      <formula>"SIM"</formula>
    </cfRule>
  </conditionalFormatting>
  <conditionalFormatting sqref="AZ357:AZ815 AZ6:AZ355">
    <cfRule type="expression" dxfId="234" priority="42920">
      <formula>#REF!=1</formula>
    </cfRule>
  </conditionalFormatting>
  <conditionalFormatting sqref="BF65 V65 U6:U64 U66:U817 BE6:BE835 AY6:AY835">
    <cfRule type="cellIs" dxfId="233" priority="42904" operator="equal">
      <formula>"ERRO"</formula>
    </cfRule>
  </conditionalFormatting>
  <conditionalFormatting sqref="BQ192:BQ819 BQ6:BQ190">
    <cfRule type="cellIs" dxfId="232" priority="42899" operator="equal">
      <formula>"Produção e Intervalo"</formula>
    </cfRule>
    <cfRule type="cellIs" dxfId="231" priority="42900" operator="equal">
      <formula>"Aderente"</formula>
    </cfRule>
    <cfRule type="cellIs" dxfId="230" priority="42901" operator="equal">
      <formula>"Intervalo"</formula>
    </cfRule>
    <cfRule type="cellIs" dxfId="229" priority="42902" operator="equal">
      <formula>"Produção"</formula>
    </cfRule>
    <cfRule type="cellIs" dxfId="228" priority="42903" operator="equal">
      <formula>"ERRO"</formula>
    </cfRule>
  </conditionalFormatting>
  <conditionalFormatting sqref="BR6:BS835">
    <cfRule type="cellIs" dxfId="227" priority="42881" operator="equal">
      <formula>"*"</formula>
    </cfRule>
    <cfRule type="cellIs" dxfId="226" priority="42882" operator="greaterThanOrEqual">
      <formula>1</formula>
    </cfRule>
    <cfRule type="cellIs" dxfId="225" priority="42883" operator="lessThan">
      <formula>1</formula>
    </cfRule>
  </conditionalFormatting>
  <conditionalFormatting sqref="BH818 BH441:BH815 BH6:BH27 BH28:BI34 BH35:BH84 BH85:BI88 BH89:BH438">
    <cfRule type="iconSet" priority="44704">
      <iconSet showValue="0">
        <cfvo type="percent" val="0"/>
        <cfvo type="num" val="1"/>
        <cfvo type="num" val="1" gte="0"/>
      </iconSet>
    </cfRule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:BK83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1">
      <formula>#REF!=1</formula>
    </cfRule>
  </conditionalFormatting>
  <conditionalFormatting sqref="BP1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">
    <cfRule type="iconSet" priority="44736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5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1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2" operator="equal">
      <formula>"OPORTUNIDADE"</formula>
    </cfRule>
  </conditionalFormatting>
  <conditionalFormatting sqref="Z222">
    <cfRule type="cellIs" dxfId="222" priority="300" operator="equal">
      <formula>"NÃO"</formula>
    </cfRule>
    <cfRule type="cellIs" dxfId="221" priority="301" operator="equal">
      <formula>"SIM"</formula>
    </cfRule>
  </conditionalFormatting>
  <conditionalFormatting sqref="Z224">
    <cfRule type="cellIs" dxfId="220" priority="299" operator="equal">
      <formula>"OPORTUNIDADE"</formula>
    </cfRule>
  </conditionalFormatting>
  <conditionalFormatting sqref="Z224">
    <cfRule type="cellIs" dxfId="219" priority="297" operator="equal">
      <formula>"NÃO"</formula>
    </cfRule>
    <cfRule type="cellIs" dxfId="218" priority="298" operator="equal">
      <formula>"SIM"</formula>
    </cfRule>
  </conditionalFormatting>
  <conditionalFormatting sqref="BP21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2" operator="equal">
      <formula>"OPORTUNIDADE"</formula>
    </cfRule>
  </conditionalFormatting>
  <conditionalFormatting sqref="Y222">
    <cfRule type="cellIs" dxfId="216" priority="290" operator="equal">
      <formula>"NÃO"</formula>
    </cfRule>
    <cfRule type="cellIs" dxfId="215" priority="291" operator="equal">
      <formula>"SIM"</formula>
    </cfRule>
  </conditionalFormatting>
  <conditionalFormatting sqref="Y224">
    <cfRule type="cellIs" dxfId="214" priority="289" operator="equal">
      <formula>"OPORTUNIDADE"</formula>
    </cfRule>
  </conditionalFormatting>
  <conditionalFormatting sqref="Y224">
    <cfRule type="cellIs" dxfId="213" priority="287" operator="equal">
      <formula>"NÃO"</formula>
    </cfRule>
    <cfRule type="cellIs" dxfId="212" priority="288" operator="equal">
      <formula>"SIM"</formula>
    </cfRule>
  </conditionalFormatting>
  <conditionalFormatting sqref="BP21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8" operator="equal">
      <formula>"OPORTUNIDADE"</formula>
    </cfRule>
  </conditionalFormatting>
  <conditionalFormatting sqref="Z241">
    <cfRule type="cellIs" dxfId="210" priority="236" operator="equal">
      <formula>"NÃO"</formula>
    </cfRule>
    <cfRule type="cellIs" dxfId="209" priority="237" operator="equal">
      <formula>"SIM"</formula>
    </cfRule>
  </conditionalFormatting>
  <conditionalFormatting sqref="Y241:Y245">
    <cfRule type="cellIs" dxfId="208" priority="235" operator="equal">
      <formula>"OPORTUNIDADE"</formula>
    </cfRule>
  </conditionalFormatting>
  <conditionalFormatting sqref="Y241:Y245">
    <cfRule type="cellIs" dxfId="207" priority="233" operator="equal">
      <formula>"NÃO"</formula>
    </cfRule>
    <cfRule type="cellIs" dxfId="206" priority="234" operator="equal">
      <formula>"SIM"</formula>
    </cfRule>
  </conditionalFormatting>
  <conditionalFormatting sqref="Y239">
    <cfRule type="cellIs" dxfId="205" priority="232" operator="equal">
      <formula>"OPORTUNIDADE"</formula>
    </cfRule>
  </conditionalFormatting>
  <conditionalFormatting sqref="Y239">
    <cfRule type="cellIs" dxfId="204" priority="230" operator="equal">
      <formula>"NÃO"</formula>
    </cfRule>
    <cfRule type="cellIs" dxfId="203" priority="231" operator="equal">
      <formula>"SIM"</formula>
    </cfRule>
  </conditionalFormatting>
  <conditionalFormatting sqref="Y238">
    <cfRule type="cellIs" dxfId="202" priority="229" operator="equal">
      <formula>"OPORTUNIDADE"</formula>
    </cfRule>
  </conditionalFormatting>
  <conditionalFormatting sqref="Y238">
    <cfRule type="cellIs" dxfId="201" priority="227" operator="equal">
      <formula>"NÃO"</formula>
    </cfRule>
    <cfRule type="cellIs" dxfId="200" priority="228" operator="equal">
      <formula>"SIM"</formula>
    </cfRule>
  </conditionalFormatting>
  <conditionalFormatting sqref="Y237">
    <cfRule type="cellIs" dxfId="199" priority="226" operator="equal">
      <formula>"OPORTUNIDADE"</formula>
    </cfRule>
  </conditionalFormatting>
  <conditionalFormatting sqref="Y237">
    <cfRule type="cellIs" dxfId="198" priority="224" operator="equal">
      <formula>"NÃO"</formula>
    </cfRule>
    <cfRule type="cellIs" dxfId="197" priority="225" operator="equal">
      <formula>"SIM"</formula>
    </cfRule>
  </conditionalFormatting>
  <conditionalFormatting sqref="Y236">
    <cfRule type="cellIs" dxfId="196" priority="223" operator="equal">
      <formula>"OPORTUNIDADE"</formula>
    </cfRule>
  </conditionalFormatting>
  <conditionalFormatting sqref="Y236">
    <cfRule type="cellIs" dxfId="195" priority="221" operator="equal">
      <formula>"NÃO"</formula>
    </cfRule>
    <cfRule type="cellIs" dxfId="194" priority="222" operator="equal">
      <formula>"SIM"</formula>
    </cfRule>
  </conditionalFormatting>
  <conditionalFormatting sqref="Y235">
    <cfRule type="cellIs" dxfId="193" priority="220" operator="equal">
      <formula>"OPORTUNIDADE"</formula>
    </cfRule>
  </conditionalFormatting>
  <conditionalFormatting sqref="Y235">
    <cfRule type="cellIs" dxfId="192" priority="218" operator="equal">
      <formula>"NÃO"</formula>
    </cfRule>
    <cfRule type="cellIs" dxfId="191" priority="219" operator="equal">
      <formula>"SIM"</formula>
    </cfRule>
  </conditionalFormatting>
  <conditionalFormatting sqref="Y234">
    <cfRule type="cellIs" dxfId="190" priority="217" operator="equal">
      <formula>"OPORTUNIDADE"</formula>
    </cfRule>
  </conditionalFormatting>
  <conditionalFormatting sqref="Y234">
    <cfRule type="cellIs" dxfId="189" priority="215" operator="equal">
      <formula>"NÃO"</formula>
    </cfRule>
    <cfRule type="cellIs" dxfId="188" priority="216" operator="equal">
      <formula>"SIM"</formula>
    </cfRule>
  </conditionalFormatting>
  <conditionalFormatting sqref="BQ191">
    <cfRule type="cellIs" dxfId="187" priority="210" operator="equal">
      <formula>"Produção e Intervalo"</formula>
    </cfRule>
    <cfRule type="cellIs" dxfId="186" priority="211" operator="equal">
      <formula>"Aderente"</formula>
    </cfRule>
    <cfRule type="cellIs" dxfId="185" priority="212" operator="equal">
      <formula>"Intervalo"</formula>
    </cfRule>
    <cfRule type="cellIs" dxfId="184" priority="213" operator="equal">
      <formula>"Produção"</formula>
    </cfRule>
    <cfRule type="cellIs" dxfId="183" priority="214" operator="equal">
      <formula>"ERRO"</formula>
    </cfRule>
  </conditionalFormatting>
  <conditionalFormatting sqref="BJ200:BK20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3" operator="equal">
      <formula>"OPORTUNIDADE"</formula>
    </cfRule>
  </conditionalFormatting>
  <conditionalFormatting sqref="Y252">
    <cfRule type="cellIs" dxfId="181" priority="201" operator="equal">
      <formula>"NÃO"</formula>
    </cfRule>
    <cfRule type="cellIs" dxfId="180" priority="202" operator="equal">
      <formula>"SIM"</formula>
    </cfRule>
  </conditionalFormatting>
  <conditionalFormatting sqref="Y260">
    <cfRule type="cellIs" dxfId="179" priority="197" operator="equal">
      <formula>"OPORTUNIDADE"</formula>
    </cfRule>
  </conditionalFormatting>
  <conditionalFormatting sqref="Y260">
    <cfRule type="cellIs" dxfId="178" priority="195" operator="equal">
      <formula>"NÃO"</formula>
    </cfRule>
    <cfRule type="cellIs" dxfId="177" priority="196" operator="equal">
      <formula>"SIM"</formula>
    </cfRule>
  </conditionalFormatting>
  <conditionalFormatting sqref="BP24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8" operator="equal">
      <formula>"OPORTUNIDADE"</formula>
    </cfRule>
  </conditionalFormatting>
  <conditionalFormatting sqref="Y272:Z272">
    <cfRule type="cellIs" dxfId="175" priority="176" operator="equal">
      <formula>"NÃO"</formula>
    </cfRule>
    <cfRule type="cellIs" dxfId="174" priority="177" operator="equal">
      <formula>"SIM"</formula>
    </cfRule>
  </conditionalFormatting>
  <conditionalFormatting sqref="BP25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1" operator="equal">
      <formula>"OPORTUNIDADE"</formula>
    </cfRule>
  </conditionalFormatting>
  <conditionalFormatting sqref="Z269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K27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20" operator="equal">
      <formula>"OPORTUNIDADE"</formula>
    </cfRule>
  </conditionalFormatting>
  <conditionalFormatting sqref="Y6:Z25">
    <cfRule type="cellIs" dxfId="169" priority="118" operator="equal">
      <formula>"NÃO"</formula>
    </cfRule>
    <cfRule type="cellIs" dxfId="168" priority="119" operator="equal">
      <formula>"SIM"</formula>
    </cfRule>
  </conditionalFormatting>
  <conditionalFormatting sqref="Z18">
    <cfRule type="cellIs" dxfId="167" priority="117" operator="equal">
      <formula>"OPORTUNIDADE"</formula>
    </cfRule>
  </conditionalFormatting>
  <conditionalFormatting sqref="Z18">
    <cfRule type="cellIs" dxfId="166" priority="115" operator="equal">
      <formula>"NÃO"</formula>
    </cfRule>
    <cfRule type="cellIs" dxfId="165" priority="116" operator="equal">
      <formula>"SIM"</formula>
    </cfRule>
  </conditionalFormatting>
  <conditionalFormatting sqref="Y18">
    <cfRule type="cellIs" dxfId="164" priority="114" operator="equal">
      <formula>"OPORTUNIDADE"</formula>
    </cfRule>
  </conditionalFormatting>
  <conditionalFormatting sqref="Y18">
    <cfRule type="cellIs" dxfId="163" priority="112" operator="equal">
      <formula>"NÃO"</formula>
    </cfRule>
    <cfRule type="cellIs" dxfId="162" priority="113" operator="equal">
      <formula>"SIM"</formula>
    </cfRule>
  </conditionalFormatting>
  <conditionalFormatting sqref="Z23">
    <cfRule type="cellIs" dxfId="161" priority="111" operator="equal">
      <formula>"OPORTUNIDADE"</formula>
    </cfRule>
  </conditionalFormatting>
  <conditionalFormatting sqref="Z23">
    <cfRule type="cellIs" dxfId="160" priority="109" operator="equal">
      <formula>"NÃO"</formula>
    </cfRule>
    <cfRule type="cellIs" dxfId="159" priority="110" operator="equal">
      <formula>"SIM"</formula>
    </cfRule>
  </conditionalFormatting>
  <conditionalFormatting sqref="Y23">
    <cfRule type="cellIs" dxfId="158" priority="108" operator="equal">
      <formula>"OPORTUNIDADE"</formula>
    </cfRule>
  </conditionalFormatting>
  <conditionalFormatting sqref="Y23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BK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O139 BN168:BO168 BN177:BO177 BN99:BO99 BN154:BO157 BO151 BN109:BO110 BN106:BO107 BN175:BO175 BO136 BN148:BO148 BN315:BO317 BO145 BN165:BO165 BN171:BO172 BN182:BO182 BN321:BO322 BM6:BM815 BN354:BO355 BN357:BO357 BN376:BO376 BN361:BO361 BN364:BO364 BN378:BO378 BN428:BO428 BN440:BO440 BN422:BO423 BN23:BO23 BN58:BO69 BN84:BO84 BN101:BO101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02:BN105 BN149:BN153 BN173:BN174 BN166:BN167 BN111:BN147 BN176 BN169:BN170 BN424:BN427 BN429:BN439 BN6:BN22 BN70:BN83 BN100 BN108 BN183:BN314 BN318:BN320 BN158:BN164 BN178:BN181 BN323:BN353 BN356 BN365:BN375 BN358:BN360 BN362:BN363 BN377 BN379:BN421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73:BO174 BO166:BO167 BO137:BO138 BO176 BO169:BO170 BO24:BO25 BO70:BO83 BO108 BO100 BO128:BO135 BO158:BO164 BO149:BO150 BO140:BO144 BO318:BO320 BO146:BO147 BO178:BO181 BO323:BO353 BO365:BO375 BO358:BO360 BO362:BO363 BO377 BO379:BO421 BO424:BO427 BO429:BO439 BO183:BO314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64" sqref="A164:T17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1420</v>
      </c>
      <c r="V1" s="294"/>
      <c r="W1" s="294"/>
    </row>
    <row r="2" spans="1:23" s="91" customFormat="1">
      <c r="A2" s="94" t="s">
        <v>1421</v>
      </c>
      <c r="B2" s="94" t="s">
        <v>1422</v>
      </c>
      <c r="C2" s="94" t="s">
        <v>508</v>
      </c>
      <c r="D2" s="95" t="s">
        <v>1062</v>
      </c>
      <c r="E2" s="95" t="s">
        <v>1063</v>
      </c>
      <c r="F2" s="95" t="s">
        <v>1423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1424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66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66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66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66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66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 t="str">
        <f ca="1">_xlfn.XLOOKUP(G159&amp;$V$2,BS_CONTROLE[CHAVE],BS_CONTROLE[Quantidade_11],"-")</f>
        <v>-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1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45971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>
        <f ca="1">_xlfn.XLOOKUP(G162&amp;$U$2,BS_CONTROLE[CHAVE],BS_CONTROLE[Quantidade_11],"-")</f>
        <v>0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JOVÂNIO (TP-850)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>
        <f ca="1">_xlfn.XLOOKUP(G163&amp;$U$2,BS_CONTROLE[CHAVE],BS_CONTROLE[Quantidade_11],"-")</f>
        <v>1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>
        <f ca="1">_xlfn.XLOOKUP(G165&amp;$U$2,BS_CONTROLE[CHAVE],BS_CONTROLE[Quantidade_11],"-")</f>
        <v>66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>
        <f ca="1">_xlfn.XLOOKUP(G167&amp;$U$2,BS_CONTROLE[CHAVE],BS_CONTROLE[Quantidade_11],"-")</f>
        <v>0</v>
      </c>
      <c r="V167" s="169" t="str">
        <f ca="1">_xlfn.XLOOKUP(G167&amp;$V$2,BS_CONTROLE[CHAVE],BS_CONTROLE[Quantidade_11],"-")</f>
        <v>-</v>
      </c>
      <c r="W167" s="169">
        <f ca="1">_xlfn.XLOOKUP(G167&amp;$W$2,BS_CONTROLE[CHAVE],BS_CONTROLE[Quantidade_11],"-")</f>
        <v>0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>
        <f ca="1">_xlfn.XLOOKUP(G170&amp;$U$2,BS_CONTROLE[CHAVE],BS_CONTROLE[Quantidade_11],"-")</f>
        <v>0</v>
      </c>
      <c r="V170" s="169" t="str">
        <f ca="1">_xlfn.XLOOKUP(G170&amp;$V$2,BS_CONTROLE[CHAVE],BS_CONTROLE[Quantidade_11],"-")</f>
        <v>-</v>
      </c>
      <c r="W170" s="169">
        <f ca="1">_xlfn.XLOOKUP(G170&amp;$W$2,BS_CONTROLE[CHAVE],BS_CONTROLE[Quantidade_11],"-")</f>
        <v>0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 t="str">
        <f ca="1">_xlfn.XLOOKUP(G172&amp;$U$2,BS_CONTROLE[CHAVE],BS_CONTROLE[Quantidade_11],"-")</f>
        <v>-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>
        <f ca="1">_xlfn.XLOOKUP(G176&amp;$U$2,BS_CONTROLE[CHAVE],BS_CONTROLE[Quantidade_11],"-")</f>
        <v>0</v>
      </c>
      <c r="V176" s="169" t="str">
        <f ca="1">_xlfn.XLOOKUP(G176&amp;$V$2,BS_CONTROLE[CHAVE],BS_CONTROLE[Quantidade_11],"-")</f>
        <v>-</v>
      </c>
      <c r="W176" s="169">
        <f ca="1">_xlfn.XLOOKUP(G176&amp;$W$2,BS_CONTROLE[CHAVE],BS_CONTROLE[Quantidade_11],"-")</f>
        <v>0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>
        <f ca="1">_xlfn.XLOOKUP(G178&amp;$U$2,BS_CONTROLE[CHAVE],BS_CONTROLE[Quantidade_11],"-")</f>
        <v>1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 xml:space="preserve">TURMA FIXA VIA 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>
        <f ca="1">_xlfn.XLOOKUP(G180&amp;$U$2,BS_CONTROLE[CHAVE],BS_CONTROLE[Quantidade_11],"-")</f>
        <v>1</v>
      </c>
      <c r="V180" s="169" t="str">
        <f ca="1">_xlfn.XLOOKUP(G180&amp;$V$2,BS_CONTROLE[CHAVE],BS_CONTROLE[Quantidade_11],"-")</f>
        <v>-</v>
      </c>
      <c r="W180" s="169">
        <f ca="1">_xlfn.XLOOKUP(G180&amp;$W$2,BS_CONTROLE[CHAVE],BS_CONTROLE[Quantidade_11],"-")</f>
        <v>0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1425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1426</v>
      </c>
      <c r="D5" s="296"/>
      <c r="E5" s="296"/>
      <c r="F5" s="296"/>
      <c r="G5" s="296"/>
      <c r="H5" s="296"/>
      <c r="I5" s="296"/>
      <c r="J5" s="297"/>
      <c r="K5" s="298" t="s">
        <v>1427</v>
      </c>
      <c r="L5" s="299"/>
      <c r="M5" s="299"/>
      <c r="N5" s="299"/>
      <c r="O5" s="300" t="s">
        <v>1428</v>
      </c>
      <c r="P5" s="301"/>
    </row>
    <row r="6" spans="1:16" s="81" customFormat="1" ht="15" customHeight="1">
      <c r="A6" s="73" t="s">
        <v>1423</v>
      </c>
      <c r="B6" s="82" t="s">
        <v>1422</v>
      </c>
      <c r="C6" s="83" t="s">
        <v>1062</v>
      </c>
      <c r="D6" s="84" t="s">
        <v>1063</v>
      </c>
      <c r="E6" s="83" t="s">
        <v>1429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1430</v>
      </c>
      <c r="M6" s="87" t="s">
        <v>708</v>
      </c>
      <c r="N6" s="88" t="s">
        <v>1057</v>
      </c>
      <c r="O6" s="204" t="s">
        <v>1100</v>
      </c>
      <c r="P6" s="149" t="s">
        <v>1431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SPN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>
        <f>IF(SP_NORTE!B120="","*",SP_NORTE!B120)</f>
        <v>45968</v>
      </c>
      <c r="B120" s="90" t="str">
        <f>IF(SP_NORTE!X120="","*",SP_NORTE!X120)</f>
        <v>*</v>
      </c>
      <c r="C120" s="90" t="str">
        <f>IF(SP_NORTE!S120="","*",SP_NORTE!S120)</f>
        <v>SP NORTE</v>
      </c>
      <c r="D120" s="90" t="str">
        <f>IF(SP_NORTE!T120="","*",SP_NORTE!T120)</f>
        <v>ZEB-ZCZ</v>
      </c>
      <c r="E120" s="90" t="str">
        <f>IF(SP_NORTE!D120="","*",SP_NORTE!D120)</f>
        <v>E46</v>
      </c>
      <c r="F120" s="90" t="str">
        <f>IF(SP_NORTE!H120="","*",SP_NORTE!H120)</f>
        <v xml:space="preserve">ZRU </v>
      </c>
      <c r="G120" s="90" t="str">
        <f>IF(SP_NORTE!M120="","*",SP_NORTE!M120)</f>
        <v>ZCV-ZCT</v>
      </c>
      <c r="H120" s="129">
        <f>IF(SP_NORTE!K120="","*",SP_NORTE!K120)</f>
        <v>149</v>
      </c>
      <c r="I120" s="126">
        <f>IF(SP_NORTE!O120="","*",SP_NORTE!O120)</f>
        <v>0.375</v>
      </c>
      <c r="J120" s="126">
        <f>IF(SP_NORTE!P120="","*",SP_NORTE!P120)</f>
        <v>8.3333333333333329E-2</v>
      </c>
      <c r="K120" s="90" t="str">
        <f>IF(SP_NORTE!AK120="","*",SP_NORTE!AK120)</f>
        <v xml:space="preserve">ZRU </v>
      </c>
      <c r="L120" s="90" t="str">
        <f>IF(SP_NORTE!AM120="","*",SP_NORTE!AM120)</f>
        <v>ZCV-ZCT</v>
      </c>
      <c r="M120" s="90">
        <f>IF(SP_NORTE!AP120="","*",SP_NORTE!AP120)</f>
        <v>149</v>
      </c>
      <c r="N120" s="90" t="str">
        <f>IF(SP_NORTE!AM120="","*",SP_NORTE!AM120)</f>
        <v>ZCV-ZCT</v>
      </c>
      <c r="O120" s="122">
        <f>IF(SP_NORTE!BH120="","*",SP_NORTE!BH120)</f>
        <v>0</v>
      </c>
      <c r="P120" s="182" t="str">
        <f>IF($A$2=1,IF(SP_NORTE!BJ120="","*",SP_NORTE!BJ120),IF(SP_NORTE!BK120="","*",SP_NORTE!BK120))</f>
        <v>Sem oportunidade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Nao foi solicitado a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Nao foi solicitado o intervalo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 xml:space="preserve">MC1 08:30, porem sem oportunidade devido alto fluxo de trens na regiao 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Nao foi solicitado o intervalo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Nao foi solicitado o intervalo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Nao foi solicitado o intervalo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Sem faixa devido malha saturada, alto fluxo de trens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Nao foi solicitado a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Nao foi solicitado a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0</v>
      </c>
      <c r="P147" s="182" t="str">
        <f>IF($A$2=1,IF(SP_NORTE!BJ147="","*",SP_NORTE!BJ147),IF(SP_NORTE!BK147="","*",SP_NORTE!BK147))</f>
        <v xml:space="preserve">Equipe pronta as 09:58,  sem oportunidade 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2</v>
      </c>
      <c r="P148" s="182" t="str">
        <f>IF($A$2=1,IF(SP_NORTE!BJ148="","*",SP_NORTE!BJ148),IF(SP_NORTE!BK148="","*",SP_NORTE!BK148))</f>
        <v xml:space="preserve">MC1 12:48, autorizado as 13:18 em inspeção 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0</v>
      </c>
      <c r="P149" s="182" t="str">
        <f>IF($A$2=1,IF(SP_NORTE!BJ149="","*",SP_NORTE!BJ149),IF(SP_NORTE!BK149="","*",SP_NORTE!BK149))</f>
        <v>Não solicitou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0</v>
      </c>
      <c r="P151" s="182" t="str">
        <f>IF($A$2=1,IF(SP_NORTE!BJ151="","*",SP_NORTE!BJ151),IF(SP_NORTE!BK151="","*",SP_NORTE!BK151))</f>
        <v xml:space="preserve">Equipe pronta as 08:30, sem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2</v>
      </c>
      <c r="P152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0</v>
      </c>
      <c r="P153" s="182" t="str">
        <f>IF($A$2=1,IF(SP_NORTE!BJ153="","*",SP_NORTE!BJ153),IF(SP_NORTE!BK153="","*",SP_NORTE!BK153))</f>
        <v xml:space="preserve">Equipe pronta as 10h, sem oportunidade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0</v>
      </c>
      <c r="P157" s="182" t="str">
        <f>IF($A$2=1,IF(SP_NORTE!BJ157="","*",SP_NORTE!BJ157),IF(SP_NORTE!BK157="","*",SP_NORTE!BK157))</f>
        <v xml:space="preserve">Equipe pronta as 9:30, sem oportunidade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0</v>
      </c>
      <c r="P158" s="182" t="str">
        <f>IF($A$2=1,IF(SP_NORTE!BJ158="","*",SP_NORTE!BJ158),IF(SP_NORTE!BK158="","*",SP_NORTE!BK158))</f>
        <v>Alterada programação, não solicita intervalo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2</v>
      </c>
      <c r="P160" s="182" t="str">
        <f>IF($A$2=1,IF(SP_NORTE!BJ160="","*",SP_NORTE!BJ160),IF(SP_NORTE!BK160="","*",SP_NORTE!BK160))</f>
        <v>MC1 08:26, autorizado as 10:14, em inspeção a ZRX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0</v>
      </c>
      <c r="P161" s="182" t="str">
        <f>IF($A$2=1,IF(SP_NORTE!BJ161="","*",SP_NORTE!BJ161),IF(SP_NORTE!BK161="","*",SP_NORTE!BK161))</f>
        <v xml:space="preserve">Equipe pronta as 09:15, sem oportunidade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2</v>
      </c>
      <c r="P162" s="182" t="str">
        <f>IF($A$2=1,IF(SP_NORTE!BJ162="","*",SP_NORTE!BJ162),IF(SP_NORTE!BK162="","*",SP_NORTE!BK162))</f>
        <v xml:space="preserve">MC1 10:53, autorizado as 10:59, em deslocamento para ZLI 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0</v>
      </c>
      <c r="P163" s="182" t="str">
        <f>IF($A$2=1,IF(SP_NORTE!BJ163="","*",SP_NORTE!BJ163),IF(SP_NORTE!BK163="","*",SP_NORTE!BK163))</f>
        <v xml:space="preserve">Não solicitou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2</v>
      </c>
      <c r="P164" s="182" t="str">
        <f>IF($A$2=1,IF(SP_NORTE!BJ164="","*",SP_NORTE!BJ164),IF(SP_NORTE!BK164="","*",SP_NORTE!BK164))</f>
        <v xml:space="preserve">Em intervalo as 09:43, realizou 1 solda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>
        <f>IF(SP_NORTE!B166="","*",SP_NORTE!B166)</f>
        <v>45971</v>
      </c>
      <c r="B166" s="90" t="str">
        <f>IF(SP_NORTE!X166="","*",SP_NORTE!X166)</f>
        <v>Oportunidade</v>
      </c>
      <c r="C166" s="90" t="str">
        <f>IF(SP_NORTE!S166="","*",SP_NORTE!S166)</f>
        <v>SP NORTE</v>
      </c>
      <c r="D166" s="90" t="str">
        <f>IF(SP_NORTE!T166="","*",SP_NORTE!T166)</f>
        <v>TMI-ZEB</v>
      </c>
      <c r="E166" s="90" t="str">
        <f>IF(SP_NORTE!D166="","*",SP_NORTE!D166)</f>
        <v>E14</v>
      </c>
      <c r="F166" s="90" t="str">
        <f>IF(SP_NORTE!H166="","*",SP_NORTE!H166)</f>
        <v>ZJA2</v>
      </c>
      <c r="G166" s="90" t="str">
        <f>IF(SP_NORTE!M166="","*",SP_NORTE!M166)</f>
        <v>ZSF-ZJA</v>
      </c>
      <c r="H166" s="129">
        <f>IF(SP_NORTE!K166="","*",SP_NORTE!K166)</f>
        <v>420</v>
      </c>
      <c r="I166" s="126">
        <f>IF(SP_NORTE!O166="","*",SP_NORTE!O166)</f>
        <v>0</v>
      </c>
      <c r="J166" s="126">
        <f>IF(SP_NORTE!P166="","*",SP_NORTE!P166)</f>
        <v>4.1666666666666664E-2</v>
      </c>
      <c r="K166" s="90" t="str">
        <f>IF(SP_NORTE!AK166="","*",SP_NORTE!AK166)</f>
        <v>ZJA2</v>
      </c>
      <c r="L166" s="90" t="str">
        <f>IF(SP_NORTE!AM166="","*",SP_NORTE!AM166)</f>
        <v>ZSF-ZJA</v>
      </c>
      <c r="M166" s="90">
        <f>IF(SP_NORTE!AP166="","*",SP_NORTE!AP166)</f>
        <v>420</v>
      </c>
      <c r="N166" s="90" t="str">
        <f>IF(SP_NORTE!AM166="","*",SP_NORTE!AM166)</f>
        <v>ZSF-ZJA</v>
      </c>
      <c r="O166" s="122">
        <f>IF(SP_NORTE!BH166="","*",SP_NORTE!BH166)</f>
        <v>0</v>
      </c>
      <c r="P166" s="182" t="str">
        <f>IF($A$2=1,IF(SP_NORTE!BJ166="","*",SP_NORTE!BJ166),IF(SP_NORTE!BK166="","*",SP_NORTE!BK166))</f>
        <v>Não solicitou devido jornada</v>
      </c>
    </row>
    <row r="167" spans="1:16" hidden="1">
      <c r="A167" s="89">
        <f>IF(SP_NORTE!B167="","*",SP_NORTE!B167)</f>
        <v>45972</v>
      </c>
      <c r="B167" s="90" t="str">
        <f>IF(SP_NORTE!X167="","*",SP_NORTE!X167)</f>
        <v>Oportunidade</v>
      </c>
      <c r="C167" s="90" t="str">
        <f>IF(SP_NORTE!S167="","*",SP_NORTE!S167)</f>
        <v>SP NORTE</v>
      </c>
      <c r="D167" s="90" t="str">
        <f>IF(SP_NORTE!T167="","*",SP_NORTE!T167)</f>
        <v>TMI-ZEB</v>
      </c>
      <c r="E167" s="90" t="str">
        <f>IF(SP_NORTE!D167="","*",SP_NORTE!D167)</f>
        <v>JOVÂNIO (TP-850)</v>
      </c>
      <c r="F167" s="90" t="str">
        <f>IF(SP_NORTE!H167="","*",SP_NORTE!H167)</f>
        <v>-</v>
      </c>
      <c r="G167" s="90" t="str">
        <f>IF(SP_NORTE!M167="","*",SP_NORTE!M167)</f>
        <v>ZJA</v>
      </c>
      <c r="H167" s="129">
        <f>IF(SP_NORTE!K167="","*",SP_NORTE!K167)</f>
        <v>373.6</v>
      </c>
      <c r="I167" s="126">
        <f>IF(SP_NORTE!O167="","*",SP_NORTE!O167)</f>
        <v>0.375</v>
      </c>
      <c r="J167" s="126">
        <f>IF(SP_NORTE!P167="","*",SP_NORTE!P167)</f>
        <v>6.25E-2</v>
      </c>
      <c r="K167" s="90" t="str">
        <f>IF(SP_NORTE!AK167="","*",SP_NORTE!AK167)</f>
        <v>-</v>
      </c>
      <c r="L167" s="90" t="str">
        <f>IF(SP_NORTE!AM167="","*",SP_NORTE!AM167)</f>
        <v>ZJA</v>
      </c>
      <c r="M167" s="90">
        <f>IF(SP_NORTE!AP167="","*",SP_NORTE!AP167)</f>
        <v>373.6</v>
      </c>
      <c r="N167" s="90" t="str">
        <f>IF(SP_NORTE!AM167="","*",SP_NORTE!AM167)</f>
        <v>ZJA</v>
      </c>
      <c r="O167" s="122">
        <f>IF(SP_NORTE!BH167="","*",SP_NORTE!BH167)</f>
        <v>1</v>
      </c>
      <c r="P167" s="182" t="str">
        <f>IF($A$2=1,IF(SP_NORTE!BJ167="","*",SP_NORTE!BJ167),IF(SP_NORTE!BK167="","*",SP_NORTE!BK167))</f>
        <v>*</v>
      </c>
    </row>
    <row r="168" spans="1:16" hidden="1">
      <c r="A168" s="89">
        <f>IF(SP_NORTE!B168="","*",SP_NORTE!B168)</f>
        <v>45972</v>
      </c>
      <c r="B168" s="90" t="str">
        <f>IF(SP_NORTE!X168="","*",SP_NORTE!X168)</f>
        <v>Contrato</v>
      </c>
      <c r="C168" s="90" t="str">
        <f>IF(SP_NORTE!S168="","*",SP_NORTE!S168)</f>
        <v>SP NORTE</v>
      </c>
      <c r="D168" s="90" t="str">
        <f>IF(SP_NORTE!T168="","*",SP_NORTE!T168)</f>
        <v>TMI-ZEB</v>
      </c>
      <c r="E168" s="90" t="str">
        <f>IF(SP_NORTE!D168="","*",SP_NORTE!D168)</f>
        <v>V87</v>
      </c>
      <c r="F168" s="90" t="str">
        <f>IF(SP_NORTE!H168="","*",SP_NORTE!H168)</f>
        <v>ZFN2</v>
      </c>
      <c r="G168" s="90" t="str">
        <f>IF(SP_NORTE!M168="","*",SP_NORTE!M168)</f>
        <v>ZGI</v>
      </c>
      <c r="H168" s="129">
        <f>IF(SP_NORTE!K168="","*",SP_NORTE!K168)</f>
        <v>319</v>
      </c>
      <c r="I168" s="126">
        <f>IF(SP_NORTE!O168="","*",SP_NORTE!O168)</f>
        <v>0.33333333333333331</v>
      </c>
      <c r="J168" s="126">
        <f>IF(SP_NORTE!P168="","*",SP_NORTE!P168)</f>
        <v>0.16666666666666666</v>
      </c>
      <c r="K168" s="90" t="str">
        <f>IF(SP_NORTE!AK168="","*",SP_NORTE!AK168)</f>
        <v>ZFN2</v>
      </c>
      <c r="L168" s="90" t="str">
        <f>IF(SP_NORTE!AM168="","*",SP_NORTE!AM168)</f>
        <v>ZGI</v>
      </c>
      <c r="M168" s="90">
        <f>IF(SP_NORTE!AP168="","*",SP_NORTE!AP168)</f>
        <v>319</v>
      </c>
      <c r="N168" s="90" t="str">
        <f>IF(SP_NORTE!AM168="","*",SP_NORTE!AM168)</f>
        <v>ZGI</v>
      </c>
      <c r="O168" s="122">
        <f>IF(SP_NORTE!BH168="","*",SP_NORTE!BH168)</f>
        <v>1</v>
      </c>
      <c r="P168" s="182" t="str">
        <f>IF($A$2=1,IF(SP_NORTE!BJ168="","*",SP_NORTE!BJ168),IF(SP_NORTE!BK168="","*",SP_NORTE!BK168))</f>
        <v>*</v>
      </c>
    </row>
    <row r="169" spans="1:16" hidden="1">
      <c r="A169" s="89">
        <f>IF(SP_NORTE!B169="","*",SP_NORTE!B169)</f>
        <v>45972</v>
      </c>
      <c r="B169" s="90" t="str">
        <f>IF(SP_NORTE!X169="","*",SP_NORTE!X169)</f>
        <v>Contrato</v>
      </c>
      <c r="C169" s="90" t="str">
        <f>IF(SP_NORTE!S169="","*",SP_NORTE!S169)</f>
        <v>SP NORTE</v>
      </c>
      <c r="D169" s="90" t="str">
        <f>IF(SP_NORTE!T169="","*",SP_NORTE!T169)</f>
        <v>TMI-ZEB</v>
      </c>
      <c r="E169" s="90" t="str">
        <f>IF(SP_NORTE!D169="","*",SP_NORTE!D169)</f>
        <v>A73</v>
      </c>
      <c r="F169" s="90" t="str">
        <f>IF(SP_NORTE!H169="","*",SP_NORTE!H169)</f>
        <v>312ZGI</v>
      </c>
      <c r="G169" s="90" t="str">
        <f>IF(SP_NORTE!M169="","*",SP_NORTE!M169)</f>
        <v>ZGI-ZRU</v>
      </c>
      <c r="H169" s="129">
        <f>IF(SP_NORTE!K169="","*",SP_NORTE!K169)</f>
        <v>316</v>
      </c>
      <c r="I169" s="126">
        <f>IF(SP_NORTE!O169="","*",SP_NORTE!O169)</f>
        <v>0.375</v>
      </c>
      <c r="J169" s="126">
        <f>IF(SP_NORTE!P169="","*",SP_NORTE!P169)</f>
        <v>4.1666666666666664E-2</v>
      </c>
      <c r="K169" s="90" t="str">
        <f>IF(SP_NORTE!AK169="","*",SP_NORTE!AK169)</f>
        <v>312ZGI</v>
      </c>
      <c r="L169" s="90" t="str">
        <f>IF(SP_NORTE!AM169="","*",SP_NORTE!AM169)</f>
        <v>ZGI-ZRU</v>
      </c>
      <c r="M169" s="90">
        <f>IF(SP_NORTE!AP169="","*",SP_NORTE!AP169)</f>
        <v>316</v>
      </c>
      <c r="N169" s="90" t="str">
        <f>IF(SP_NORTE!AM169="","*",SP_NORTE!AM169)</f>
        <v>ZGI-ZRU</v>
      </c>
      <c r="O169" s="122">
        <f>IF(SP_NORTE!BH169="","*",SP_NORTE!BH169)</f>
        <v>1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Oportunidade</v>
      </c>
      <c r="C170" s="90" t="str">
        <f>IF(SP_NORTE!S170="","*",SP_NORTE!S170)</f>
        <v>SP NORTE</v>
      </c>
      <c r="D170" s="90" t="str">
        <f>IF(SP_NORTE!T170="","*",SP_NORTE!T170)</f>
        <v>TMI-ZEB</v>
      </c>
      <c r="E170" s="90" t="str">
        <f>IF(SP_NORTE!D170="","*",SP_NORTE!D170)</f>
        <v>JULIO CÉSAR (TP-701)</v>
      </c>
      <c r="F170" s="90" t="str">
        <f>IF(SP_NORTE!H170="","*",SP_NORTE!H170)</f>
        <v>-</v>
      </c>
      <c r="G170" s="90" t="str">
        <f>IF(SP_NORTE!M170="","*",SP_NORTE!M170)</f>
        <v>ZRZ-ZEC</v>
      </c>
      <c r="H170" s="129">
        <f>IF(SP_NORTE!K170="","*",SP_NORTE!K170)</f>
        <v>254</v>
      </c>
      <c r="I170" s="126">
        <f>IF(SP_NORTE!O170="","*",SP_NORTE!O170)</f>
        <v>0.41666666666666669</v>
      </c>
      <c r="J170" s="126">
        <f>IF(SP_NORTE!P170="","*",SP_NORTE!P170)</f>
        <v>6.25E-2</v>
      </c>
      <c r="K170" s="90" t="str">
        <f>IF(SP_NORTE!AK170="","*",SP_NORTE!AK170)</f>
        <v>-</v>
      </c>
      <c r="L170" s="90" t="str">
        <f>IF(SP_NORTE!AM170="","*",SP_NORTE!AM170)</f>
        <v>ZRZ-ZEC</v>
      </c>
      <c r="M170" s="90">
        <f>IF(SP_NORTE!AP170="","*",SP_NORTE!AP170)</f>
        <v>254</v>
      </c>
      <c r="N170" s="90" t="str">
        <f>IF(SP_NORTE!AM170="","*",SP_NORTE!AM170)</f>
        <v>ZRZ-ZEC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>
        <f>IF(SP_NORTE!B171="","*",SP_NORTE!B171)</f>
        <v>45972</v>
      </c>
      <c r="B171" s="90" t="str">
        <f>IF(SP_NORTE!X171="","*",SP_NORTE!X171)</f>
        <v>Oportunidade</v>
      </c>
      <c r="C171" s="90" t="str">
        <f>IF(SP_NORTE!S171="","*",SP_NORTE!S171)</f>
        <v>SP NORTE</v>
      </c>
      <c r="D171" s="90" t="str">
        <f>IF(SP_NORTE!T171="","*",SP_NORTE!T171)</f>
        <v>ZEB-ZCZ</v>
      </c>
      <c r="E171" s="90" t="str">
        <f>IF(SP_NORTE!D171="","*",SP_NORTE!D171)</f>
        <v>PEDRO (TP-696)</v>
      </c>
      <c r="F171" s="90" t="str">
        <f>IF(SP_NORTE!H171="","*",SP_NORTE!H171)</f>
        <v>-</v>
      </c>
      <c r="G171" s="90" t="str">
        <f>IF(SP_NORTE!M171="","*",SP_NORTE!M171)</f>
        <v>ZCT-S</v>
      </c>
      <c r="H171" s="129">
        <f>IF(SP_NORTE!K171="","*",SP_NORTE!K171)</f>
        <v>156.9</v>
      </c>
      <c r="I171" s="126">
        <f>IF(SP_NORTE!O171="","*",SP_NORTE!O171)</f>
        <v>0.375</v>
      </c>
      <c r="J171" s="126">
        <f>IF(SP_NORTE!P171="","*",SP_NORTE!P171)</f>
        <v>6.25E-2</v>
      </c>
      <c r="K171" s="90" t="str">
        <f>IF(SP_NORTE!AK171="","*",SP_NORTE!AK171)</f>
        <v>-</v>
      </c>
      <c r="L171" s="90" t="str">
        <f>IF(SP_NORTE!AM171="","*",SP_NORTE!AM171)</f>
        <v>ZCT-S</v>
      </c>
      <c r="M171" s="90">
        <f>IF(SP_NORTE!AP171="","*",SP_NORTE!AP171)</f>
        <v>156.9</v>
      </c>
      <c r="N171" s="90" t="str">
        <f>IF(SP_NORTE!AM171="","*",SP_NORTE!AM171)</f>
        <v>ZCT-S</v>
      </c>
      <c r="O171" s="122">
        <f>IF(SP_NORTE!BH171="","*",SP_NORTE!BH171)</f>
        <v>1</v>
      </c>
      <c r="P171" s="182" t="str">
        <f>IF($A$2=1,IF(SP_NORTE!BJ171="","*",SP_NORTE!BJ171),IF(SP_NORTE!BK171="","*",SP_NORTE!BK171))</f>
        <v>*</v>
      </c>
    </row>
    <row r="172" spans="1:16" hidden="1">
      <c r="A172" s="89">
        <f>IF(SP_NORTE!B172="","*",SP_NORTE!B172)</f>
        <v>45972</v>
      </c>
      <c r="B172" s="90" t="str">
        <f>IF(SP_NORTE!X172="","*",SP_NORTE!X172)</f>
        <v>Oportunidade</v>
      </c>
      <c r="C172" s="90" t="str">
        <f>IF(SP_NORTE!S172="","*",SP_NORTE!S172)</f>
        <v>SP NORTE</v>
      </c>
      <c r="D172" s="90" t="str">
        <f>IF(SP_NORTE!T172="","*",SP_NORTE!T172)</f>
        <v>ZEB-ZCZ</v>
      </c>
      <c r="E172" s="90" t="str">
        <f>IF(SP_NORTE!D172="","*",SP_NORTE!D172)</f>
        <v>E46</v>
      </c>
      <c r="F172" s="90" t="str">
        <f>IF(SP_NORTE!H172="","*",SP_NORTE!H172)</f>
        <v>ZRU2</v>
      </c>
      <c r="G172" s="90" t="str">
        <f>IF(SP_NORTE!M172="","*",SP_NORTE!M172)</f>
        <v>ZCV-ZCT</v>
      </c>
      <c r="H172" s="129">
        <f>IF(SP_NORTE!K172="","*",SP_NORTE!K172)</f>
        <v>147.69999999999999</v>
      </c>
      <c r="I172" s="126">
        <f>IF(SP_NORTE!O172="","*",SP_NORTE!O172)</f>
        <v>0.375</v>
      </c>
      <c r="J172" s="126">
        <f>IF(SP_NORTE!P172="","*",SP_NORTE!P172)</f>
        <v>8.3333333333333329E-2</v>
      </c>
      <c r="K172" s="90" t="str">
        <f>IF(SP_NORTE!AK172="","*",SP_NORTE!AK172)</f>
        <v>ZRU2</v>
      </c>
      <c r="L172" s="90" t="str">
        <f>IF(SP_NORTE!AM172="","*",SP_NORTE!AM172)</f>
        <v>ZCV-ZCT</v>
      </c>
      <c r="M172" s="90">
        <f>IF(SP_NORTE!AP172="","*",SP_NORTE!AP172)</f>
        <v>147.69999999999999</v>
      </c>
      <c r="N172" s="90" t="str">
        <f>IF(SP_NORTE!AM172="","*",SP_NORTE!AM172)</f>
        <v>ZCV-ZCT</v>
      </c>
      <c r="O172" s="122">
        <f>IF(SP_NORTE!BH172="","*",SP_NORTE!BH172)</f>
        <v>1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>
        <f>IF(SP_NORTE!B174="","*",SP_NORTE!B174)</f>
        <v>45972</v>
      </c>
      <c r="B174" s="90" t="str">
        <f>IF(SP_NORTE!X174="","*",SP_NORTE!X174)</f>
        <v>Oportunidade</v>
      </c>
      <c r="C174" s="90" t="str">
        <f>IF(SP_NORTE!S174="","*",SP_NORTE!S174)</f>
        <v>SP NORTE</v>
      </c>
      <c r="D174" s="90" t="str">
        <f>IF(SP_NORTE!T174="","*",SP_NORTE!T174)</f>
        <v>ZCZ-ZTI</v>
      </c>
      <c r="E174" s="90" t="str">
        <f>IF(SP_NORTE!D174="","*",SP_NORTE!D174)</f>
        <v>DANILO (TP-837)</v>
      </c>
      <c r="F174" s="90" t="str">
        <f>IF(SP_NORTE!H174="","*",SP_NORTE!H174)</f>
        <v>-</v>
      </c>
      <c r="G174" s="90" t="str">
        <f>IF(SP_NORTE!M174="","*",SP_NORTE!M174)</f>
        <v>ZDG-ZTN</v>
      </c>
      <c r="H174" s="129">
        <f>IF(SP_NORTE!K174="","*",SP_NORTE!K174)</f>
        <v>56.296999999999997</v>
      </c>
      <c r="I174" s="126">
        <f>IF(SP_NORTE!O174="","*",SP_NORTE!O174)</f>
        <v>0.35416666666666669</v>
      </c>
      <c r="J174" s="126">
        <f>IF(SP_NORTE!P174="","*",SP_NORTE!P174)</f>
        <v>8.3333333333333329E-2</v>
      </c>
      <c r="K174" s="90" t="str">
        <f>IF(SP_NORTE!AK174="","*",SP_NORTE!AK174)</f>
        <v>-</v>
      </c>
      <c r="L174" s="90" t="str">
        <f>IF(SP_NORTE!AM174="","*",SP_NORTE!AM174)</f>
        <v>ZDG-ZTN</v>
      </c>
      <c r="M174" s="90">
        <f>IF(SP_NORTE!AP174="","*",SP_NORTE!AP174)</f>
        <v>56.296999999999997</v>
      </c>
      <c r="N174" s="90" t="str">
        <f>IF(SP_NORTE!AM174="","*",SP_NORTE!AM174)</f>
        <v>ZDG-ZTN</v>
      </c>
      <c r="O174" s="122">
        <f>IF(SP_NORTE!BH174="","*",SP_NORTE!BH174)</f>
        <v>1</v>
      </c>
      <c r="P174" s="182" t="str">
        <f>IF($A$2=1,IF(SP_NORTE!BJ174="","*",SP_NORTE!BJ174),IF(SP_NORTE!BK174="","*",SP_NORTE!BK174))</f>
        <v>*</v>
      </c>
    </row>
    <row r="175" spans="1:16" hidden="1">
      <c r="A175" s="89">
        <f>IF(SP_NORTE!B175="","*",SP_NORTE!B175)</f>
        <v>45972</v>
      </c>
      <c r="B175" s="90" t="str">
        <f>IF(SP_NORTE!X175="","*",SP_NORTE!X175)</f>
        <v>Oportunidade</v>
      </c>
      <c r="C175" s="90" t="str">
        <f>IF(SP_NORTE!S175="","*",SP_NORTE!S175)</f>
        <v>SP NORTE</v>
      </c>
      <c r="D175" s="90" t="str">
        <f>IF(SP_NORTE!T175="","*",SP_NORTE!T175)</f>
        <v>ZCZ-ZTI</v>
      </c>
      <c r="E175" s="90" t="str">
        <f>IF(SP_NORTE!D175="","*",SP_NORTE!D175)</f>
        <v>IGOR (TF-660)</v>
      </c>
      <c r="F175" s="90" t="str">
        <f>IF(SP_NORTE!H175="","*",SP_NORTE!H175)</f>
        <v>-</v>
      </c>
      <c r="G175" s="90" t="str">
        <f>IF(SP_NORTE!M175="","*",SP_NORTE!M175)</f>
        <v>ZDG-ZTN</v>
      </c>
      <c r="H175" s="129">
        <f>IF(SP_NORTE!K175="","*",SP_NORTE!K175)</f>
        <v>55.252000000000002</v>
      </c>
      <c r="I175" s="126">
        <f>IF(SP_NORTE!O175="","*",SP_NORTE!O175)</f>
        <v>0.35416666666666669</v>
      </c>
      <c r="J175" s="126">
        <f>IF(SP_NORTE!P175="","*",SP_NORTE!P175)</f>
        <v>8.3333333333333329E-2</v>
      </c>
      <c r="K175" s="90" t="str">
        <f>IF(SP_NORTE!AK175="","*",SP_NORTE!AK175)</f>
        <v>-</v>
      </c>
      <c r="L175" s="90" t="str">
        <f>IF(SP_NORTE!AM175="","*",SP_NORTE!AM175)</f>
        <v>ZDG-ZTN</v>
      </c>
      <c r="M175" s="90">
        <f>IF(SP_NORTE!AP175="","*",SP_NORTE!AP175)</f>
        <v>55.252000000000002</v>
      </c>
      <c r="N175" s="90" t="str">
        <f>IF(SP_NORTE!AM175="","*",SP_NORTE!AM175)</f>
        <v>ZDG-ZTN</v>
      </c>
      <c r="O175" s="122">
        <f>IF(SP_NORTE!BH175="","*",SP_NORTE!BH175)</f>
        <v>1</v>
      </c>
      <c r="P175" s="182" t="str">
        <f>IF($A$2=1,IF(SP_NORTE!BJ175="","*",SP_NORTE!BJ175),IF(SP_NORTE!BK175="","*",SP_NORTE!BK175))</f>
        <v>*</v>
      </c>
    </row>
    <row r="176" spans="1:16" hidden="1">
      <c r="A176" s="89">
        <f>IF(SP_NORTE!B176="","*",SP_NORTE!B176)</f>
        <v>45972</v>
      </c>
      <c r="B176" s="90" t="str">
        <f>IF(SP_NORTE!X176="","*",SP_NORTE!X176)</f>
        <v>Oportunidade</v>
      </c>
      <c r="C176" s="90" t="str">
        <f>IF(SP_NORTE!S176="","*",SP_NORTE!S176)</f>
        <v>SP NORTE</v>
      </c>
      <c r="D176" s="90" t="str">
        <f>IF(SP_NORTE!T176="","*",SP_NORTE!T176)</f>
        <v>ZCZ-ZTI</v>
      </c>
      <c r="E176" s="90" t="str">
        <f>IF(SP_NORTE!D176="","*",SP_NORTE!D176)</f>
        <v>V40</v>
      </c>
      <c r="F176" s="90" t="str">
        <f>IF(SP_NORTE!H176="","*",SP_NORTE!H176)</f>
        <v>ZMAPAT2</v>
      </c>
      <c r="G176" s="90" t="str">
        <f>IF(SP_NORTE!M176="","*",SP_NORTE!M176)</f>
        <v>ZTO-ZDZ</v>
      </c>
      <c r="H176" s="129">
        <f>IF(SP_NORTE!K176="","*",SP_NORTE!K176)</f>
        <v>15</v>
      </c>
      <c r="I176" s="126">
        <f>IF(SP_NORTE!O176="","*",SP_NORTE!O176)</f>
        <v>0.35416666666666669</v>
      </c>
      <c r="J176" s="126">
        <f>IF(SP_NORTE!P176="","*",SP_NORTE!P176)</f>
        <v>8.3333333333333329E-2</v>
      </c>
      <c r="K176" s="90" t="str">
        <f>IF(SP_NORTE!AK176="","*",SP_NORTE!AK176)</f>
        <v>ZMAPAT2</v>
      </c>
      <c r="L176" s="90" t="str">
        <f>IF(SP_NORTE!AM176="","*",SP_NORTE!AM176)</f>
        <v>ZTO-ZDZ</v>
      </c>
      <c r="M176" s="90">
        <f>IF(SP_NORTE!AP176="","*",SP_NORTE!AP176)</f>
        <v>15</v>
      </c>
      <c r="N176" s="90" t="str">
        <f>IF(SP_NORTE!AM176="","*",SP_NORTE!AM176)</f>
        <v>ZTO-ZDZ</v>
      </c>
      <c r="O176" s="122">
        <f>IF(SP_NORTE!BH176="","*",SP_NORTE!BH176)</f>
        <v>1</v>
      </c>
      <c r="P176" s="182" t="str">
        <f>IF($A$2=1,IF(SP_NORTE!BJ176="","*",SP_NORTE!BJ176),IF(SP_NORTE!BK176="","*",SP_NORTE!BK176))</f>
        <v>*</v>
      </c>
    </row>
    <row r="177" spans="1:16" hidden="1">
      <c r="A177" s="89">
        <f>IF(SP_NORTE!B177="","*",SP_NORTE!B177)</f>
        <v>45972</v>
      </c>
      <c r="B177" s="90" t="str">
        <f>IF(SP_NORTE!X177="","*",SP_NORTE!X177)</f>
        <v>Oportunidade</v>
      </c>
      <c r="C177" s="90" t="str">
        <f>IF(SP_NORTE!S177="","*",SP_NORTE!S177)</f>
        <v>SP NORTE</v>
      </c>
      <c r="D177" s="90" t="str">
        <f>IF(SP_NORTE!T177="","*",SP_NORTE!T177)</f>
        <v>ZCZ-ZTI</v>
      </c>
      <c r="E177" s="90" t="str">
        <f>IF(SP_NORTE!D177="","*",SP_NORTE!D177)</f>
        <v>W99</v>
      </c>
      <c r="F177" s="90" t="str">
        <f>IF(SP_NORTE!H177="","*",SP_NORTE!H177)</f>
        <v>ZTOZFT1</v>
      </c>
      <c r="G177" s="90" t="str">
        <f>IF(SP_NORTE!M177="","*",SP_NORTE!M177)</f>
        <v>ZTO-ZMA</v>
      </c>
      <c r="H177" s="129">
        <f>IF(SP_NORTE!K177="","*",SP_NORTE!K177)</f>
        <v>6.5</v>
      </c>
      <c r="I177" s="126">
        <f>IF(SP_NORTE!O177="","*",SP_NORTE!O177)</f>
        <v>0.33333333333333331</v>
      </c>
      <c r="J177" s="126">
        <f>IF(SP_NORTE!P177="","*",SP_NORTE!P177)</f>
        <v>4.1666666666666664E-2</v>
      </c>
      <c r="K177" s="90" t="str">
        <f>IF(SP_NORTE!AK177="","*",SP_NORTE!AK177)</f>
        <v>ZTOZFT1</v>
      </c>
      <c r="L177" s="90" t="str">
        <f>IF(SP_NORTE!AM177="","*",SP_NORTE!AM177)</f>
        <v>ZTO-ZMA</v>
      </c>
      <c r="M177" s="90">
        <f>IF(SP_NORTE!AP177="","*",SP_NORTE!AP177)</f>
        <v>6.5</v>
      </c>
      <c r="N177" s="90" t="str">
        <f>IF(SP_NORTE!AM177="","*",SP_NORTE!AM177)</f>
        <v>ZTO-ZMA</v>
      </c>
      <c r="O177" s="122">
        <f>IF(SP_NORTE!BH177="","*",SP_NORTE!BH177)</f>
        <v>1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>
        <f>IF(SP_NORTE!B179="","*",SP_NORTE!B179)</f>
        <v>45972</v>
      </c>
      <c r="B179" s="90" t="str">
        <f>IF(SP_NORTE!X179="","*",SP_NORTE!X179)</f>
        <v>Contrato</v>
      </c>
      <c r="C179" s="90" t="str">
        <f>IF(SP_NORTE!S179="","*",SP_NORTE!S179)</f>
        <v>SP NORTE</v>
      </c>
      <c r="D179" s="90" t="str">
        <f>IF(SP_NORTE!T179="","*",SP_NORTE!T179)</f>
        <v>ZCZ-ZTI</v>
      </c>
      <c r="E179" s="90" t="str">
        <f>IF(SP_NORTE!D179="","*",SP_NORTE!D179)</f>
        <v>WEMERSON (TP-708)</v>
      </c>
      <c r="F179" s="90" t="str">
        <f>IF(SP_NORTE!H179="","*",SP_NORTE!H179)</f>
        <v>-</v>
      </c>
      <c r="G179" s="90" t="str">
        <f>IF(SP_NORTE!M179="","*",SP_NORTE!M179)</f>
        <v>ZTI</v>
      </c>
      <c r="H179" s="129">
        <f>IF(SP_NORTE!K179="","*",SP_NORTE!K179)</f>
        <v>230</v>
      </c>
      <c r="I179" s="126">
        <f>IF(SP_NORTE!O179="","*",SP_NORTE!O179)</f>
        <v>0.375</v>
      </c>
      <c r="J179" s="126">
        <f>IF(SP_NORTE!P179="","*",SP_NORTE!P179)</f>
        <v>0.16666666666666666</v>
      </c>
      <c r="K179" s="90" t="str">
        <f>IF(SP_NORTE!AK179="","*",SP_NORTE!AK179)</f>
        <v>-</v>
      </c>
      <c r="L179" s="90" t="str">
        <f>IF(SP_NORTE!AM179="","*",SP_NORTE!AM179)</f>
        <v>ZTI</v>
      </c>
      <c r="M179" s="90">
        <f>IF(SP_NORTE!AP179="","*",SP_NORTE!AP179)</f>
        <v>230</v>
      </c>
      <c r="N179" s="90" t="str">
        <f>IF(SP_NORTE!AM179="","*",SP_NORTE!AM179)</f>
        <v>ZTI</v>
      </c>
      <c r="O179" s="122">
        <f>IF(SP_NORTE!BH179="","*",SP_NORTE!BH179)</f>
        <v>1</v>
      </c>
      <c r="P179" s="182" t="str">
        <f>IF($A$2=1,IF(SP_NORTE!BJ179="","*",SP_NORTE!BJ179),IF(SP_NORTE!BK179="","*",SP_NORTE!BK179))</f>
        <v>*</v>
      </c>
    </row>
    <row r="180" spans="1:16" hidden="1">
      <c r="A180" s="89">
        <f>IF(SP_NORTE!B180="","*",SP_NORTE!B180)</f>
        <v>45972</v>
      </c>
      <c r="B180" s="90" t="str">
        <f>IF(SP_NORTE!X180="","*",SP_NORTE!X180)</f>
        <v>Contrato</v>
      </c>
      <c r="C180" s="90" t="str">
        <f>IF(SP_NORTE!S180="","*",SP_NORTE!S180)</f>
        <v>SP NORTE</v>
      </c>
      <c r="D180" s="90" t="str">
        <f>IF(SP_NORTE!T180="","*",SP_NORTE!T180)</f>
        <v>ZCZ-ZTI</v>
      </c>
      <c r="E180" s="90" t="str">
        <f>IF(SP_NORTE!D180="","*",SP_NORTE!D180)</f>
        <v>ANTÔNIO (TP-713)</v>
      </c>
      <c r="F180" s="90" t="str">
        <f>IF(SP_NORTE!H180="","*",SP_NORTE!H180)</f>
        <v>-</v>
      </c>
      <c r="G180" s="90" t="str">
        <f>IF(SP_NORTE!M180="","*",SP_NORTE!M180)</f>
        <v>ZTI</v>
      </c>
      <c r="H180" s="129">
        <f>IF(SP_NORTE!K180="","*",SP_NORTE!K180)</f>
        <v>226.6</v>
      </c>
      <c r="I180" s="126">
        <f>IF(SP_NORTE!O180="","*",SP_NORTE!O180)</f>
        <v>0.375</v>
      </c>
      <c r="J180" s="126">
        <f>IF(SP_NORTE!P180="","*",SP_NORTE!P180)</f>
        <v>0.16666666666666666</v>
      </c>
      <c r="K180" s="90" t="str">
        <f>IF(SP_NORTE!AK180="","*",SP_NORTE!AK180)</f>
        <v>-</v>
      </c>
      <c r="L180" s="90" t="str">
        <f>IF(SP_NORTE!AM180="","*",SP_NORTE!AM180)</f>
        <v>ZTI</v>
      </c>
      <c r="M180" s="90">
        <f>IF(SP_NORTE!AP180="","*",SP_NORTE!AP180)</f>
        <v>226.6</v>
      </c>
      <c r="N180" s="90" t="str">
        <f>IF(SP_NORTE!AM180="","*",SP_NORTE!AM180)</f>
        <v>ZTI</v>
      </c>
      <c r="O180" s="122">
        <f>IF(SP_NORTE!BH180="","*",SP_NORTE!BH180)</f>
        <v>1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Oportunidade</v>
      </c>
      <c r="C181" s="90" t="str">
        <f>IF(SP_NORTE!S181="","*",SP_NORTE!S181)</f>
        <v>SP NORTE</v>
      </c>
      <c r="D181" s="90" t="str">
        <f>IF(SP_NORTE!T181="","*",SP_NORTE!T181)</f>
        <v>ZBV-ZTI</v>
      </c>
      <c r="E181" s="90" t="str">
        <f>IF(SP_NORTE!D181="","*",SP_NORTE!D181)</f>
        <v>EXPANSÃO TURMA 1</v>
      </c>
      <c r="F181" s="90" t="str">
        <f>IF(SP_NORTE!H181="","*",SP_NORTE!H181)</f>
        <v>-</v>
      </c>
      <c r="G181" s="90" t="str">
        <f>IF(SP_NORTE!M181="","*",SP_NORTE!M181)</f>
        <v>ZLI-ZCD</v>
      </c>
      <c r="H181" s="129">
        <f>IF(SP_NORTE!K181="","*",SP_NORTE!K181)</f>
        <v>109.26600000000001</v>
      </c>
      <c r="I181" s="126">
        <f>IF(SP_NORTE!O181="","*",SP_NORTE!O181)</f>
        <v>0.375</v>
      </c>
      <c r="J181" s="126">
        <f>IF(SP_NORTE!P181="","*",SP_NORTE!P181)</f>
        <v>8.3333333333333329E-2</v>
      </c>
      <c r="K181" s="90" t="str">
        <f>IF(SP_NORTE!AK181="","*",SP_NORTE!AK181)</f>
        <v>-</v>
      </c>
      <c r="L181" s="90" t="str">
        <f>IF(SP_NORTE!AM181="","*",SP_NORTE!AM181)</f>
        <v>ZLI-ZCD</v>
      </c>
      <c r="M181" s="90">
        <f>IF(SP_NORTE!AP181="","*",SP_NORTE!AP181)</f>
        <v>109.26600000000001</v>
      </c>
      <c r="N181" s="90" t="str">
        <f>IF(SP_NORTE!AM181="","*",SP_NORTE!AM181)</f>
        <v>ZLI-ZCD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>
        <f>IF(SP_NORTE!B182="","*",SP_NORTE!B182)</f>
        <v>45972</v>
      </c>
      <c r="B182" s="90" t="str">
        <f>IF(SP_NORTE!X182="","*",SP_NORTE!X182)</f>
        <v>Oportunidade</v>
      </c>
      <c r="C182" s="90" t="str">
        <f>IF(SP_NORTE!S182="","*",SP_NORTE!S182)</f>
        <v>SP NORTE</v>
      </c>
      <c r="D182" s="90" t="str">
        <f>IF(SP_NORTE!T182="","*",SP_NORTE!T182)</f>
        <v>ZBV-ZTI</v>
      </c>
      <c r="E182" s="90" t="str">
        <f>IF(SP_NORTE!D182="","*",SP_NORTE!D182)</f>
        <v>W58</v>
      </c>
      <c r="F182" s="90" t="str">
        <f>IF(SP_NORTE!H182="","*",SP_NORTE!H182)</f>
        <v>106109</v>
      </c>
      <c r="G182" s="90" t="str">
        <f>IF(SP_NORTE!M182="","*",SP_NORTE!M182)</f>
        <v>ZLI-ZRX</v>
      </c>
      <c r="H182" s="129">
        <f>IF(SP_NORTE!K182="","*",SP_NORTE!K182)</f>
        <v>130.9</v>
      </c>
      <c r="I182" s="126">
        <f>IF(SP_NORTE!O182="","*",SP_NORTE!O182)</f>
        <v>0.33333333333333331</v>
      </c>
      <c r="J182" s="126">
        <f>IF(SP_NORTE!P182="","*",SP_NORTE!P182)</f>
        <v>4.1666666666666664E-2</v>
      </c>
      <c r="K182" s="90" t="str">
        <f>IF(SP_NORTE!AK182="","*",SP_NORTE!AK182)</f>
        <v>106109</v>
      </c>
      <c r="L182" s="90" t="str">
        <f>IF(SP_NORTE!AM182="","*",SP_NORTE!AM182)</f>
        <v>ZLI-ZRX</v>
      </c>
      <c r="M182" s="90">
        <f>IF(SP_NORTE!AP182="","*",SP_NORTE!AP182)</f>
        <v>130.9</v>
      </c>
      <c r="N182" s="90" t="str">
        <f>IF(SP_NORTE!AM182="","*",SP_NORTE!AM182)</f>
        <v>ZLI-ZRX</v>
      </c>
      <c r="O182" s="122">
        <f>IF(SP_NORTE!BH182="","*",SP_NORTE!BH182)</f>
        <v>1</v>
      </c>
      <c r="P182" s="182" t="str">
        <f>IF($A$2=1,IF(SP_NORTE!BJ182="","*",SP_NORTE!BJ182),IF(SP_NORTE!BK182="","*",SP_NORTE!BK182))</f>
        <v>*</v>
      </c>
    </row>
    <row r="183" spans="1:16" hidden="1">
      <c r="A183" s="89">
        <f>IF(SP_NORTE!B183="","*",SP_NORTE!B183)</f>
        <v>45972</v>
      </c>
      <c r="B183" s="90" t="str">
        <f>IF(SP_NORTE!X183="","*",SP_NORTE!X183)</f>
        <v>Oportunidade</v>
      </c>
      <c r="C183" s="90" t="str">
        <f>IF(SP_NORTE!S183="","*",SP_NORTE!S183)</f>
        <v>SP NORTE</v>
      </c>
      <c r="D183" s="90" t="str">
        <f>IF(SP_NORTE!T183="","*",SP_NORTE!T183)</f>
        <v>ZBV-ZTI</v>
      </c>
      <c r="E183" s="90" t="str">
        <f>IF(SP_NORTE!D183="","*",SP_NORTE!D183)</f>
        <v xml:space="preserve">TURMA FIXA VIA </v>
      </c>
      <c r="F183" s="90" t="str">
        <f>IF(SP_NORTE!H183="","*",SP_NORTE!H183)</f>
        <v>-</v>
      </c>
      <c r="G183" s="90" t="str">
        <f>IF(SP_NORTE!M183="","*",SP_NORTE!M183)</f>
        <v>ZLI-N</v>
      </c>
      <c r="H183" s="129">
        <f>IF(SP_NORTE!K183="","*",SP_NORTE!K183)</f>
        <v>105.8</v>
      </c>
      <c r="I183" s="126">
        <f>IF(SP_NORTE!O183="","*",SP_NORTE!O183)</f>
        <v>0.375</v>
      </c>
      <c r="J183" s="126">
        <f>IF(SP_NORTE!P183="","*",SP_NORTE!P183)</f>
        <v>6.25E-2</v>
      </c>
      <c r="K183" s="90" t="str">
        <f>IF(SP_NORTE!AK183="","*",SP_NORTE!AK183)</f>
        <v>-</v>
      </c>
      <c r="L183" s="90" t="str">
        <f>IF(SP_NORTE!AM183="","*",SP_NORTE!AM183)</f>
        <v>ZLI-N</v>
      </c>
      <c r="M183" s="90">
        <f>IF(SP_NORTE!AP183="","*",SP_NORTE!AP183)</f>
        <v>105.8</v>
      </c>
      <c r="N183" s="90" t="str">
        <f>IF(SP_NORTE!AM183="","*",SP_NORTE!AM183)</f>
        <v>ZLI-N</v>
      </c>
      <c r="O183" s="122">
        <f>IF(SP_NORTE!BH183="","*",SP_NORTE!BH183)</f>
        <v>1</v>
      </c>
      <c r="P183" s="182" t="str">
        <f>IF($A$2=1,IF(SP_NORTE!BJ183="","*",SP_NORTE!BJ183),IF(SP_NORTE!BK183="","*",SP_NORTE!BK183))</f>
        <v>*</v>
      </c>
    </row>
    <row r="184" spans="1:16" hidden="1">
      <c r="A184" s="89">
        <f>IF(SP_NORTE!B184="","*",SP_NORTE!B184)</f>
        <v>45972</v>
      </c>
      <c r="B184" s="90" t="str">
        <f>IF(SP_NORTE!X184="","*",SP_NORTE!X184)</f>
        <v>Oportunidade</v>
      </c>
      <c r="C184" s="90" t="str">
        <f>IF(SP_NORTE!S184="","*",SP_NORTE!S184)</f>
        <v>SP NORTE</v>
      </c>
      <c r="D184" s="90" t="str">
        <f>IF(SP_NORTE!T184="","*",SP_NORTE!T184)</f>
        <v>ZBV-ZTI</v>
      </c>
      <c r="E184" s="90" t="str">
        <f>IF(SP_NORTE!D184="","*",SP_NORTE!D184)</f>
        <v>KLECIO (TP-699)</v>
      </c>
      <c r="F184" s="90" t="str">
        <f>IF(SP_NORTE!H184="","*",SP_NORTE!H184)</f>
        <v>-</v>
      </c>
      <c r="G184" s="90" t="str">
        <f>IF(SP_NORTE!M184="","*",SP_NORTE!M184)</f>
        <v>ZLI</v>
      </c>
      <c r="H184" s="129">
        <f>IF(SP_NORTE!K184="","*",SP_NORTE!K184)</f>
        <v>105.2</v>
      </c>
      <c r="I184" s="126">
        <f>IF(SP_NORTE!O184="","*",SP_NORTE!O184)</f>
        <v>0.375</v>
      </c>
      <c r="J184" s="126">
        <f>IF(SP_NORTE!P184="","*",SP_NORTE!P184)</f>
        <v>6.25E-2</v>
      </c>
      <c r="K184" s="90" t="str">
        <f>IF(SP_NORTE!AK184="","*",SP_NORTE!AK184)</f>
        <v>-</v>
      </c>
      <c r="L184" s="90" t="str">
        <f>IF(SP_NORTE!AM184="","*",SP_NORTE!AM184)</f>
        <v>ZLI</v>
      </c>
      <c r="M184" s="90">
        <f>IF(SP_NORTE!AP184="","*",SP_NORTE!AP184)</f>
        <v>105.2</v>
      </c>
      <c r="N184" s="90" t="str">
        <f>IF(SP_NORTE!AM184="","*",SP_NORTE!AM184)</f>
        <v>ZLI</v>
      </c>
      <c r="O184" s="122">
        <f>IF(SP_NORTE!BH184="","*",SP_NORTE!BH184)</f>
        <v>1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1432</v>
      </c>
      <c r="C2" s="134" t="s">
        <v>1047</v>
      </c>
      <c r="D2" s="83" t="s">
        <v>1049</v>
      </c>
      <c r="E2" s="83" t="s">
        <v>1433</v>
      </c>
      <c r="F2" s="111" t="s">
        <v>1434</v>
      </c>
      <c r="G2" s="83" t="s">
        <v>1435</v>
      </c>
      <c r="H2" s="83" t="s">
        <v>1436</v>
      </c>
      <c r="I2" s="83" t="s">
        <v>1437</v>
      </c>
      <c r="J2" s="83" t="s">
        <v>1438</v>
      </c>
      <c r="K2" s="85" t="s">
        <v>1439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 xml:space="preserve">TURMA FIXA VIA 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2025-11-11T09:58:29Z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