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728" documentId="120_S{118792C3-22EF-5104-A093-F22BFE3913F3}" xr6:coauthVersionLast="47" xr6:coauthVersionMax="47" xr10:uidLastSave="{7C822425-DCAB-4750-8048-81764B475D87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8" i="1" l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<sst xmlns="http://schemas.openxmlformats.org/spreadsheetml/2006/main" count="9694" uniqueCount="1781">
  <si>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</si>
  <si>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</si>
  <si>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</si>
  <si>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</si>
  <si>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</si>
  <si>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</si>
  <si>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</si>
  <si>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</si>
  <si>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</si>
  <si>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</si>
  <si>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</si>
  <si>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</si>
  <si>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</si>
  <si>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</si>
  <si>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</si>
  <si>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</si>
  <si>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</si>
  <si>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</si>
  <si>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</si>
  <si>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</si>
  <si>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</si>
  <si>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</si>
  <si>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</si>
  <si>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</si>
  <si>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</si>
  <si>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</si>
  <si>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</si>
  <si>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</si>
  <si>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</si>
  <si>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</si>
  <si>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</si>
  <si>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</si>
  <si>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</si>
  <si>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</si>
  <si>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</si>
  <si>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</si>
  <si>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</si>
  <si>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</si>
  <si>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</si>
  <si>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</si>
  <si>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</si>
  <si>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</si>
  <si>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</si>
  <si>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</si>
  <si>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</si>
  <si>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</si>
  <si>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</si>
  <si>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</si>
  <si>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</si>
  <si>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</si>
  <si>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</si>
  <si>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</si>
  <si>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</si>
  <si>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</si>
  <si>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</si>
  <si>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</si>
  <si>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</si>
  <si>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</si>
  <si>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</si>
  <si>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</si>
  <si>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</si>
  <si>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</si>
  <si>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</si>
  <si>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</si>
  <si>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</si>
  <si>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</si>
  <si>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</si>
  <si>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</si>
  <si>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</si>
  <si>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</si>
  <si>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</si>
  <si>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</si>
  <si>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</si>
  <si>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</si>
  <si>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</si>
  <si>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</si>
  <si>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</si>
  <si>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</si>
  <si>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</si>
  <si>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</si>
  <si>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</si>
  <si>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</si>
  <si>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</si>
  <si>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</si>
  <si>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</si>
  <si>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</si>
  <si>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</si>
  <si>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</si>
  <si>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</si>
  <si>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</si>
  <si>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</si>
  <si>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</si>
  <si>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</si>
  <si>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</si>
  <si>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</si>
  <si>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</si>
  <si>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</si>
  <si>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</si>
  <si>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</si>
  <si>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</si>
  <si>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</si>
  <si>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</si>
  <si>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</si>
  <si>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</si>
  <si>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</si>
  <si>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</si>
  <si>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</si>
  <si>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</si>
  <si>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</si>
  <si>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</si>
  <si>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</si>
  <si>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</si>
  <si>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</si>
  <si>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</si>
  <si>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</si>
  <si>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</si>
  <si>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</si>
  <si>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</si>
  <si>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</si>
  <si>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</si>
  <si>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</si>
  <si>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</si>
  <si>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</si>
  <si>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</si>
  <si>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</si>
  <si>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</si>
  <si>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</si>
  <si>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</si>
  <si>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</si>
  <si>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</si>
  <si>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</si>
  <si>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</si>
  <si>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</si>
  <si>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</si>
  <si>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</si>
  <si>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</si>
  <si>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</si>
  <si>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</si>
  <si>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</si>
  <si>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</si>
  <si>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</si>
  <si>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</si>
  <si>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</si>
  <si>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</si>
  <si>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</si>
  <si>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</si>
  <si>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</si>
  <si>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</si>
  <si>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</si>
  <si>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</si>
  <si>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</si>
  <si>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</si>
  <si>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</si>
  <si>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</si>
  <si>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</si>
  <si>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</si>
  <si>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</si>
  <si>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</si>
  <si>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</si>
  <si>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</si>
  <si>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</si>
  <si>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</si>
  <si>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</si>
  <si>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</si>
  <si>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</si>
  <si>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</si>
  <si>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</si>
  <si>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</si>
  <si>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</si>
  <si>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</si>
  <si>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</si>
  <si>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</si>
  <si>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</si>
  <si>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</si>
  <si>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</si>
  <si>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</si>
  <si>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</si>
  <si>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</si>
  <si>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</si>
  <si>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</si>
  <si>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</si>
  <si>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</si>
  <si>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</si>
  <si>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</si>
  <si>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</si>
  <si>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</si>
  <si>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</si>
  <si>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</si>
  <si>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</si>
  <si>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</si>
  <si>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</si>
  <si>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</si>
  <si>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</si>
  <si>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</si>
  <si>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</si>
  <si>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</si>
  <si>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</si>
  <si>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</si>
  <si>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</si>
  <si>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</si>
  <si>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</si>
  <si>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</si>
  <si>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</si>
  <si>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</si>
  <si>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</si>
  <si>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</si>
  <si>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</si>
  <si>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</si>
  <si>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</si>
  <si>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</si>
  <si>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</si>
  <si>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</si>
  <si>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</si>
  <si>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</si>
  <si>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</si>
  <si>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</si>
  <si>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</si>
  <si>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</si>
  <si>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</si>
  <si>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</si>
  <si>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</si>
  <si>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</si>
  <si>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</si>
  <si>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</si>
  <si>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</si>
  <si>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</si>
  <si>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</si>
  <si>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</si>
  <si>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</si>
  <si>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</si>
  <si>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</si>
  <si>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</si>
  <si>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</si>
  <si>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</si>
  <si>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</si>
  <si>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</si>
  <si>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</si>
  <si>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</si>
  <si>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</si>
  <si>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</si>
  <si>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</si>
  <si>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</si>
  <si>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</si>
  <si>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</si>
  <si>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</si>
  <si>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</si>
  <si>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</si>
  <si>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</si>
  <si>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</si>
  <si>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</si>
  <si>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</si>
  <si>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</si>
  <si>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</si>
  <si>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</si>
  <si>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</si>
  <si>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</si>
  <si>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</si>
  <si>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</si>
  <si>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</si>
  <si>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</si>
  <si>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</si>
  <si>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</si>
  <si>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</si>
  <si>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</si>
  <si>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</si>
  <si>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</si>
  <si>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</si>
  <si>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</si>
  <si>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</si>
  <si>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</si>
  <si>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</si>
  <si>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</si>
  <si>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</si>
  <si>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</si>
  <si>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</si>
  <si>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</si>
  <si>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</si>
  <si>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</si>
  <si>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</si>
  <si>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</si>
  <si>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</si>
  <si>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</si>
  <si>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</si>
  <si>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</si>
  <si>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</si>
  <si>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</si>
  <si>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</si>
  <si>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</si>
  <si>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</si>
  <si>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</si>
  <si>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</si>
  <si>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</si>
  <si>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</si>
  <si>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</si>
  <si>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</si>
  <si>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</si>
  <si>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</si>
  <si>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</si>
  <si>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</si>
  <si>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</si>
  <si>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</si>
  <si>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</si>
  <si>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</si>
  <si>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</si>
  <si>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</si>
  <si>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</si>
  <si>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</si>
  <si>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</si>
  <si>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</si>
  <si>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</si>
  <si>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</si>
  <si>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</si>
  <si>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</si>
  <si>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</si>
  <si>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</si>
  <si>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</si>
  <si>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</si>
  <si>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</si>
  <si>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</si>
  <si>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</si>
  <si>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</si>
  <si>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</si>
  <si>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</si>
  <si>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</si>
  <si>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</si>
  <si>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</si>
  <si>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</si>
  <si>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</si>
  <si>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</si>
  <si>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</si>
  <si>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</si>
  <si>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</si>
  <si>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</si>
  <si>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</si>
  <si>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</si>
  <si>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</si>
  <si>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</si>
  <si>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</si>
  <si>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</si>
  <si>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</si>
  <si>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</si>
  <si>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</si>
  <si>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</si>
  <si>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</si>
  <si>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</si>
  <si>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</si>
  <si>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</si>
  <si>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</si>
  <si>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</si>
  <si>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</si>
  <si>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</si>
  <si>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</si>
  <si>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</si>
  <si>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</si>
  <si>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</si>
  <si>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</si>
  <si>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</si>
  <si>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</si>
  <si>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</si>
  <si>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</si>
  <si>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</si>
  <si>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</si>
  <si>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</si>
  <si>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</si>
  <si>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</si>
  <si>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</si>
  <si>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</si>
  <si>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</si>
  <si>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</si>
  <si>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</si>
  <si>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</si>
  <si>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</si>
  <si>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</si>
  <si>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</si>
  <si>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</si>
  <si>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</si>
  <si>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</si>
  <si>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</si>
  <si>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</si>
  <si>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</si>
  <si>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</si>
  <si>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</si>
  <si>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</si>
  <si>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</si>
  <si>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</si>
  <si>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</si>
  <si>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</si>
  <si>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</si>
  <si>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</si>
  <si>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</si>
  <si>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</si>
  <si>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</si>
  <si>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</si>
  <si>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</si>
  <si>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</si>
  <si>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</si>
  <si>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</si>
  <si>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</si>
  <si>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</si>
  <si>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</si>
  <si>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</si>
  <si>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</si>
  <si>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</si>
  <si>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</si>
  <si>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</si>
  <si>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</si>
  <si>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</si>
  <si>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</si>
  <si>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</si>
  <si>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</si>
  <si>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</si>
  <si>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</si>
  <si>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</si>
  <si>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</si>
  <si>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</si>
  <si>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</si>
  <si>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</si>
  <si>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</si>
  <si>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</si>
  <si>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</si>
  <si>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</si>
  <si>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</si>
  <si>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</si>
  <si>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</si>
  <si>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</si>
  <si>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</si>
  <si>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</si>
  <si>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</si>
  <si>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</si>
  <si>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</si>
  <si>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</si>
  <si>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</si>
  <si>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</si>
  <si>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</si>
  <si>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</si>
  <si>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</si>
  <si>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</si>
  <si>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</si>
  <si>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</si>
  <si>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</si>
  <si>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</si>
  <si>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</si>
  <si>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</si>
  <si>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</si>
  <si>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</si>
  <si>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</si>
  <si>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</si>
  <si>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</si>
  <si>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</si>
  <si>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</si>
  <si>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</si>
  <si>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</si>
  <si>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</si>
  <si>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</si>
  <si>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</si>
  <si>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</si>
  <si>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</si>
  <si>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</si>
  <si>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</si>
  <si>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</si>
  <si>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</si>
  <si>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</si>
  <si>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</si>
  <si>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</si>
  <si>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</si>
  <si>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</si>
  <si>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</si>
  <si>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</si>
  <si>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</si>
  <si>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</si>
  <si>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</si>
  <si>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</si>
  <si>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</si>
  <si>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</si>
  <si>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</si>
  <si>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</si>
  <si>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</si>
  <si>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</si>
  <si>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</si>
  <si>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</si>
  <si>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</si>
  <si>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</si>
  <si>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</si>
  <si>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</si>
  <si>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</si>
  <si>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</si>
  <si>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</si>
  <si>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</si>
  <si>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</si>
  <si>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</si>
  <si>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</si>
  <si>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</si>
  <si>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</si>
  <si>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</si>
  <si>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</si>
  <si>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</si>
  <si>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</si>
  <si>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</si>
  <si>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</si>
  <si>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</si>
  <si>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</si>
  <si>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</si>
  <si>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</si>
  <si>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</si>
  <si>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</si>
  <si>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</si>
  <si>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</si>
  <si>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</si>
  <si>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</si>
  <si>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</si>
  <si>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</si>
  <si>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</si>
  <si>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</si>
  <si>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</si>
  <si>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</si>
  <si>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</si>
  <si>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</si>
  <si>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</si>
  <si>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</si>
  <si>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</si>
  <si>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</si>
  <si>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</si>
  <si>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</si>
  <si>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</si>
  <si>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</si>
  <si>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</si>
  <si>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</si>
  <si>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</si>
  <si>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</si>
  <si>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</si>
  <si>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</si>
  <si>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</si>
  <si>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</si>
  <si>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</si>
  <si>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</si>
  <si>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</si>
  <si>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</si>
  <si>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</si>
  <si>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</si>
  <si>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</si>
  <si>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</si>
  <si>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</si>
  <si>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</si>
  <si>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</si>
  <si>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</si>
  <si>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</si>
  <si>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</si>
  <si>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</si>
  <si>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</si>
  <si>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</si>
  <si>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</si>
  <si>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</si>
  <si>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</si>
  <si>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</si>
  <si>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</si>
  <si>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</si>
  <si>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</si>
  <si>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</si>
  <si>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</si>
  <si>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</si>
  <si>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</si>
  <si>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</si>
  <si>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</si>
  <si>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</si>
  <si>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</si>
  <si>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</si>
  <si>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</si>
  <si>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</si>
  <si>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</si>
  <si>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</si>
  <si>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</si>
  <si>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</si>
  <si>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</si>
  <si>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</si>
  <si>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</si>
  <si>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</si>
  <si>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</si>
  <si>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</si>
  <si>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</si>
  <si>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</si>
  <si>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</si>
  <si>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</si>
  <si>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</si>
  <si>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</si>
  <si>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</si>
  <si>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</si>
  <si>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</si>
  <si>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</si>
  <si>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</si>
  <si>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</si>
  <si>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</si>
  <si>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</si>
  <si>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</si>
  <si>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</si>
  <si>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</si>
  <si>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</si>
  <si>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</si>
  <si>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</si>
  <si>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</si>
  <si>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</si>
  <si>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</si>
  <si>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</si>
  <si>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</si>
  <si>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</si>
  <si>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</si>
  <si>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</si>
  <si>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</si>
  <si>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</si>
  <si>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</si>
  <si>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</si>
  <si>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</si>
  <si>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</si>
  <si>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</si>
  <si>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</si>
  <si>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</si>
  <si>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</si>
  <si>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</si>
  <si>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</si>
  <si>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</si>
  <si>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</si>
  <si>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</si>
  <si>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</si>
  <si>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</si>
  <si>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</si>
  <si>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</si>
  <si>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</si>
  <si>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</si>
  <si>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</si>
  <si>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</si>
  <si>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</si>
  <si>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</si>
  <si>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</si>
  <si>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</si>
  <si>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</si>
  <si>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</si>
  <si>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</si>
  <si>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</si>
  <si>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</si>
  <si>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</si>
  <si>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</si>
  <si>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</si>
  <si>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</si>
  <si>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</si>
  <si>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</si>
  <si>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</si>
  <si>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</si>
  <si>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</si>
  <si>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</si>
  <si>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</si>
  <si>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</si>
  <si>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</si>
  <si>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</si>
  <si>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</si>
  <si>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</si>
  <si>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</si>
  <si>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</si>
  <si>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</si>
  <si>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</si>
  <si>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</si>
  <si>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</si>
  <si>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</si>
  <si>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</si>
  <si>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</si>
  <si>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</si>
  <si>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</si>
  <si>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</si>
  <si>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</si>
  <si>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</si>
  <si>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</si>
  <si>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</si>
  <si>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</si>
  <si>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</si>
  <si>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</si>
  <si>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</si>
  <si>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</si>
  <si>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</si>
  <si>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</si>
  <si>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</si>
  <si>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</si>
  <si>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</si>
  <si>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</si>
  <si>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</si>
  <si>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</si>
  <si>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</si>
  <si>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</si>
  <si>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</si>
  <si>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</si>
  <si>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</si>
  <si>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</si>
  <si>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</si>
  <si>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</si>
  <si>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</si>
  <si>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</si>
  <si>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</si>
  <si>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</si>
  <si>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</si>
  <si>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</si>
  <si>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</si>
  <si>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</si>
  <si>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</si>
  <si>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</si>
  <si>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</si>
  <si>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</si>
  <si>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</si>
  <si>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</si>
  <si>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</si>
  <si>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</si>
  <si>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</si>
  <si>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</si>
  <si>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</si>
  <si>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</si>
  <si>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</si>
  <si>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</si>
  <si>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</si>
  <si>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</si>
  <si>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</si>
  <si>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</si>
  <si>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</si>
  <si>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</si>
  <si>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</si>
  <si>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</si>
  <si>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</si>
  <si>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</si>
  <si>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</si>
  <si>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</si>
  <si>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</si>
  <si>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</si>
  <si>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</si>
  <si>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</si>
  <si>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</si>
  <si>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</si>
  <si>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</si>
  <si>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</si>
  <si>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</si>
  <si>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</si>
  <si>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</si>
  <si>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</si>
  <si>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</si>
  <si>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</si>
  <si>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</si>
  <si>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</si>
  <si>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</si>
  <si>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</si>
  <si>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</si>
  <si>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</si>
  <si>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</si>
  <si>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</si>
  <si>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</si>
  <si>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</si>
  <si>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</si>
  <si>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</si>
  <si>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</si>
  <si>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</si>
  <si>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</si>
  <si>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</si>
  <si>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</si>
  <si>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</si>
  <si>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</si>
  <si>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</si>
  <si>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</si>
  <si>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</si>
  <si>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</si>
  <si>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</si>
  <si>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</si>
  <si>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</si>
  <si>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</si>
  <si>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</si>
  <si>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</si>
  <si>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</si>
  <si>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</si>
  <si>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</si>
  <si>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</si>
  <si>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</si>
  <si>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</si>
  <si>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</si>
  <si>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</si>
  <si>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</si>
  <si>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</si>
  <si>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</si>
  <si>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</si>
  <si>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</si>
  <si>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</si>
  <si>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</si>
  <si>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</si>
  <si>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</si>
  <si>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</si>
  <si>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</si>
  <si>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</si>
  <si>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</si>
  <si>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</si>
  <si>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</si>
  <si>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</si>
  <si>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</si>
  <si>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</si>
  <si>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</si>
  <si>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</si>
  <si>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</si>
  <si>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</si>
  <si>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</si>
  <si>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</si>
  <si>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</si>
  <si>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</si>
  <si>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</si>
  <si>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</si>
  <si>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</si>
  <si>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</si>
  <si>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</si>
  <si>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</si>
  <si>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</si>
  <si>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</si>
  <si>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</si>
  <si>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</si>
  <si>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</si>
  <si>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</si>
  <si>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</si>
  <si>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</si>
  <si>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</si>
  <si>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</si>
  <si>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</si>
  <si>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</si>
  <si>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</si>
  <si>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</si>
  <si>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</si>
  <si>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</si>
  <si>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</si>
  <si>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</si>
  <si>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</si>
  <si>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</si>
  <si>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</si>
  <si>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</si>
  <si>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</si>
  <si>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</si>
  <si>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</si>
  <si>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</si>
  <si>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</si>
  <si>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</si>
  <si>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</si>
  <si>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</si>
  <si>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</si>
  <si>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</si>
  <si>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</si>
  <si>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</si>
  <si>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</si>
  <si>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</si>
  <si>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</si>
  <si>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</si>
  <si>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</si>
  <si>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</si>
  <si>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</si>
  <si>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</si>
  <si>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</si>
  <si>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</si>
  <si>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</si>
  <si>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</si>
  <si>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</si>
  <si>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</si>
  <si>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</si>
  <si>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</si>
  <si>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</si>
  <si>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</si>
  <si>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</si>
  <si>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</si>
  <si>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</si>
  <si>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</si>
  <si>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</si>
  <si>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</si>
  <si>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</si>
  <si>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</si>
  <si>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</si>
  <si>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</si>
  <si>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</si>
  <si>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</si>
  <si>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</si>
  <si>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</si>
  <si>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</si>
  <si>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</si>
  <si>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</si>
  <si>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</si>
  <si>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</si>
  <si>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</si>
  <si>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</si>
  <si>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</si>
  <si>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</si>
  <si>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</si>
  <si>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</si>
  <si>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</si>
  <si>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</si>
  <si>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</si>
  <si>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</si>
  <si>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</si>
  <si>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</si>
  <si>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</si>
  <si>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</si>
  <si>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</si>
  <si>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</si>
  <si>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</si>
  <si>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</si>
  <si>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</si>
  <si>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</si>
  <si>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</si>
  <si>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</si>
  <si>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</si>
  <si>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</si>
  <si>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</si>
  <si>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</si>
  <si>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</si>
  <si>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</si>
  <si>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</si>
  <si>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</si>
  <si>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</si>
  <si>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</si>
  <si>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</si>
  <si>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</si>
  <si>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</si>
  <si>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</si>
  <si>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</si>
  <si>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</si>
  <si>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</si>
  <si>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</si>
  <si>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</si>
  <si>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</si>
  <si>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</si>
  <si>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</si>
  <si>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</si>
  <si>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</si>
  <si>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</si>
  <si>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</si>
  <si>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</si>
  <si>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</si>
  <si>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</si>
  <si>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</si>
  <si>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</si>
  <si>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</si>
  <si>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</si>
  <si>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</si>
  <si>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</si>
  <si>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</si>
  <si>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</si>
  <si>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</si>
  <si>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</si>
  <si>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</si>
  <si>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</si>
  <si>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</si>
  <si>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</si>
  <si>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</si>
  <si>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</si>
  <si>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</si>
  <si>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</si>
  <si>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</si>
  <si>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</si>
  <si>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</si>
  <si>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</si>
  <si>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</si>
  <si>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</si>
  <si>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</si>
  <si>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</si>
  <si>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</si>
  <si>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</si>
  <si>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</si>
  <si>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</si>
  <si>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</si>
  <si>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</si>
  <si>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</si>
  <si>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</si>
  <si>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</si>
  <si>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</si>
  <si>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</si>
  <si>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</si>
  <si>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</si>
  <si>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</si>
  <si>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</si>
  <si>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</si>
  <si>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</si>
  <si>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</si>
  <si>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</si>
  <si>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</si>
  <si>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</si>
  <si>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</si>
  <si>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</si>
  <si>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</si>
  <si>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</si>
  <si>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</si>
  <si>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</si>
  <si>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</si>
  <si>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</si>
  <si>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</si>
  <si>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</si>
  <si>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</si>
  <si>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</si>
  <si>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</si>
  <si>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</si>
  <si>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</si>
  <si>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</si>
  <si>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</si>
  <si>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</si>
  <si>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</si>
  <si>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</si>
  <si>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</si>
  <si>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</si>
  <si>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</si>
  <si>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</si>
  <si>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</si>
  <si>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</si>
  <si>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</si>
  <si>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</si>
  <si>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</si>
  <si>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</si>
  <si>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</si>
  <si>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</si>
  <si>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</si>
  <si>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</si>
  <si>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</si>
  <si>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</si>
  <si>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</si>
  <si>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</si>
  <si>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</si>
  <si>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</si>
  <si>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</si>
  <si>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</si>
  <si>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</si>
  <si>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</si>
  <si>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</si>
  <si>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</si>
  <si>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</si>
  <si>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</si>
  <si>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</si>
  <si>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</si>
  <si>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</si>
  <si>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</si>
  <si>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</si>
  <si>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</si>
  <si>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</si>
  <si>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</si>
  <si>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</si>
  <si>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</si>
  <si>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</si>
  <si>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</si>
  <si>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</si>
  <si>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</si>
  <si>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</si>
  <si>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</si>
  <si>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</si>
  <si>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</si>
  <si>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</si>
  <si>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</si>
  <si>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</si>
  <si>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</si>
  <si>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</si>
  <si>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</si>
  <si>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</si>
  <si>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</si>
  <si>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</si>
  <si>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</si>
  <si>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</si>
  <si>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</si>
  <si>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</si>
  <si>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</si>
  <si>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</si>
  <si>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</si>
  <si>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</si>
  <si>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</si>
  <si>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</si>
  <si>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</si>
  <si>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</si>
  <si>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</si>
  <si>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</si>
  <si>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</si>
  <si>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</si>
  <si>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</si>
  <si>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</si>
  <si>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</si>
  <si>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</si>
  <si>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</si>
  <si>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</si>
  <si>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</si>
  <si>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</si>
  <si>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</si>
  <si>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</si>
  <si>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</si>
  <si>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</si>
  <si>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</si>
  <si>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</si>
  <si>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</si>
  <si>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</si>
  <si>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</si>
  <si>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</si>
  <si>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</si>
  <si>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</si>
  <si>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</si>
  <si>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</si>
  <si>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</si>
  <si>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</si>
  <si>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</si>
  <si>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</si>
  <si>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</si>
  <si>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</si>
  <si>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</si>
  <si>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</si>
  <si>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</si>
  <si>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</si>
  <si>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</si>
  <si>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</si>
  <si>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</si>
  <si>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</si>
  <si>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</si>
  <si>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</si>
  <si>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</si>
  <si>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</si>
  <si>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</si>
  <si>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</si>
  <si>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</si>
  <si>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</si>
  <si>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</si>
  <si>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</si>
  <si>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</si>
  <si>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</si>
  <si>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</si>
  <si>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</si>
  <si>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</si>
  <si>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</si>
  <si>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</si>
  <si>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</si>
  <si>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</si>
  <si>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</si>
  <si>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</si>
  <si>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</si>
  <si>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</si>
  <si>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</si>
  <si>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</si>
  <si>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</si>
  <si>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</si>
  <si>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</si>
  <si>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</si>
  <si>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</si>
  <si>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</si>
  <si>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</si>
  <si>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</si>
  <si>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</si>
  <si>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</si>
  <si>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</si>
  <si>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</si>
  <si>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</si>
  <si>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</si>
  <si>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</si>
  <si>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</si>
  <si>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</si>
  <si>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</si>
  <si>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</si>
  <si>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</si>
  <si>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</si>
  <si>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</si>
  <si>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</si>
  <si>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</si>
  <si>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</si>
  <si>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</si>
  <si>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</si>
  <si>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</si>
  <si>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</si>
  <si>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</si>
  <si>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</si>
  <si>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</si>
  <si>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</si>
  <si>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</si>
  <si>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</si>
  <si>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</si>
  <si>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</si>
  <si>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</si>
  <si>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</si>
  <si>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</si>
  <si>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</si>
  <si>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</si>
  <si>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</si>
  <si>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</si>
  <si>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</si>
  <si>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</si>
  <si>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</si>
  <si>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</si>
  <si>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</si>
  <si>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</si>
  <si>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</si>
  <si>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</si>
  <si>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</si>
  <si>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</si>
  <si>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</si>
  <si>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</si>
  <si>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</si>
  <si>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</si>
  <si>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</si>
  <si>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</si>
  <si>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</si>
  <si>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</si>
  <si>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</si>
  <si>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</si>
  <si>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</si>
  <si>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</si>
  <si>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</si>
  <si>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</si>
  <si>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</si>
  <si>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</si>
  <si>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</si>
  <si>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</si>
  <si>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</si>
  <si>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</si>
  <si>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</si>
  <si>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</si>
  <si>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</si>
  <si>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</si>
  <si>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</si>
  <si>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</si>
  <si>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</si>
  <si>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</si>
  <si>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</si>
  <si>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</si>
  <si>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</si>
  <si>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</si>
  <si>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</si>
  <si>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</si>
  <si>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</si>
  <si>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</si>
  <si>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</si>
  <si>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</si>
  <si>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</si>
  <si>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</si>
  <si>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</si>
  <si>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</si>
  <si>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</si>
  <si>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</si>
  <si>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</si>
  <si>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</si>
  <si>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</si>
  <si>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</si>
  <si>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</si>
  <si>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</si>
  <si>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</si>
  <si>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</si>
  <si>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</si>
  <si>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</si>
  <si>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</si>
  <si>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</si>
  <si>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</si>
  <si>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</si>
  <si>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</si>
  <si>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</si>
  <si>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</si>
  <si>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</si>
  <si>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</si>
  <si>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</si>
  <si>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</si>
  <si>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</si>
  <si>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</si>
  <si>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</si>
  <si>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</si>
  <si>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</si>
  <si>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</si>
  <si>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</si>
  <si>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</si>
  <si>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</si>
  <si>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</si>
  <si>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</si>
  <si>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</si>
  <si>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</si>
  <si>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</si>
  <si>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</si>
  <si>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</si>
  <si>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</si>
  <si>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</si>
  <si>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</si>
  <si>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</si>
  <si>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</si>
  <si>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</si>
  <si>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</si>
  <si>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</si>
  <si>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</si>
  <si>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</si>
  <si>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</si>
  <si>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</si>
  <si>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</si>
  <si>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</si>
  <si>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</si>
  <si>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</si>
  <si>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</si>
  <si>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</si>
  <si>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</si>
  <si>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</si>
  <si>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</si>
  <si>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</si>
  <si>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</si>
  <si>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</si>
  <si>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</si>
  <si>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</si>
  <si>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</si>
  <si>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</si>
  <si>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</si>
  <si>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</si>
  <si>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</si>
  <si>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</si>
  <si>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</si>
  <si>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</si>
  <si>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</si>
  <si>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</si>
  <si>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</si>
  <si>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</si>
  <si>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</si>
  <si>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</si>
  <si>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</si>
  <si>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</si>
  <si>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</si>
  <si>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</si>
  <si>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</si>
  <si>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</si>
  <si>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</si>
  <si>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</si>
  <si>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</si>
  <si>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</si>
  <si>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</si>
  <si>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</si>
  <si>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</si>
  <si>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</si>
  <si>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</si>
  <si>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</si>
  <si>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</si>
  <si>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</si>
  <si>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</si>
  <si>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</si>
  <si>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</si>
  <si>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</si>
  <si>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</si>
  <si>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</si>
  <si>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</si>
  <si>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</si>
  <si>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</si>
  <si>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</si>
  <si>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</si>
  <si>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</si>
  <si>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</si>
  <si>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</si>
  <si>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</si>
  <si>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</si>
  <si>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</si>
  <si>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</si>
  <si>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</si>
  <si>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</si>
  <si>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</si>
  <si>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</si>
  <si>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</si>
  <si>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</si>
  <si>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</si>
  <si>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</si>
  <si>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</si>
  <si>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</si>
  <si>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</si>
  <si>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</si>
  <si>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</si>
  <si>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</si>
  <si>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</si>
  <si>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</si>
  <si>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</si>
  <si>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</si>
  <si>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</si>
  <si>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</si>
  <si>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</si>
  <si>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</si>
  <si>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</si>
  <si>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</si>
  <si>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</si>
  <si>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</si>
  <si>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</si>
  <si>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</si>
  <si>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</si>
  <si>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</si>
  <si>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</si>
  <si>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</si>
  <si>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</si>
  <si>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</si>
  <si>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</si>
  <si>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</si>
  <si>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</si>
  <si>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</si>
  <si>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</si>
  <si>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</si>
  <si>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</si>
  <si>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</si>
  <si>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</si>
  <si>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</si>
  <si>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</si>
  <si>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</si>
  <si>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</si>
  <si>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</si>
  <si>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</si>
  <si>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</si>
  <si>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</si>
  <si>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</si>
  <si>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</si>
  <si>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</si>
  <si>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</si>
  <si>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</si>
  <si>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</si>
  <si>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</si>
  <si>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</si>
  <si>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</si>
  <si>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</si>
  <si>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</si>
  <si>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</si>
  <si>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</si>
  <si>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</si>
  <si>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</si>
  <si>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</si>
  <si>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</si>
  <si>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</si>
  <si>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</si>
  <si>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</si>
  <si>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</si>
  <si>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</si>
  <si>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</si>
  <si>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</si>
  <si>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</si>
  <si>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</si>
  <si>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</si>
  <si>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</si>
  <si>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</si>
  <si>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</si>
  <si>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</si>
  <si>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</si>
  <si>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</si>
  <si>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</si>
  <si>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</si>
  <si>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</si>
  <si>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</si>
  <si>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</si>
  <si>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</si>
  <si>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</si>
  <si>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</si>
  <si>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</si>
  <si>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</si>
  <si>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</si>
  <si>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</si>
  <si>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</si>
  <si>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</si>
  <si>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</si>
  <si>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</si>
  <si>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</si>
  <si>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</si>
  <si>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</si>
  <si>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</si>
  <si>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</si>
  <si>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</si>
  <si>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</si>
  <si>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</si>
  <si>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</si>
  <si>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</si>
  <si>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</si>
  <si>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</si>
  <si>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</si>
  <si>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</si>
  <si>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</si>
  <si>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</si>
  <si>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</si>
  <si>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</si>
  <si>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</si>
  <si>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</si>
  <si>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</si>
  <si>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</si>
  <si>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</si>
  <si>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</si>
  <si>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</si>
  <si>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</si>
  <si>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</si>
  <si>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</si>
  <si>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</si>
  <si>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</si>
  <si>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</si>
  <si>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</si>
  <si>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</si>
  <si>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</si>
  <si>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</si>
  <si>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</si>
  <si>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</si>
  <si>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</si>
  <si>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</si>
  <si>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</si>
  <si>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</si>
  <si>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</si>
  <si>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</si>
  <si>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</si>
  <si>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</si>
  <si>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</si>
  <si>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</si>
  <si>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</si>
  <si>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</si>
  <si>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</si>
  <si>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</si>
  <si>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</si>
  <si>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</si>
  <si>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</si>
  <si>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</si>
  <si>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</si>
  <si>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</si>
  <si>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</si>
  <si>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</si>
  <si>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</si>
  <si>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</si>
  <si>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</si>
  <si>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</si>
  <si>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</si>
  <si>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</si>
  <si>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</si>
  <si>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</si>
  <si>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</si>
  <si>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</si>
  <si>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</si>
  <si>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</si>
  <si>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</si>
  <si>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</si>
  <si>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</si>
  <si>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</si>
  <si>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</si>
  <si>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</si>
  <si>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</si>
  <si>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</si>
  <si>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</si>
  <si>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</si>
  <si>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</si>
  <si>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</si>
  <si>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</si>
  <si>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</si>
  <si>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</si>
  <si>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</si>
  <si>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</si>
  <si>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</si>
  <si>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</si>
  <si>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</si>
  <si>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</si>
  <si>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</si>
  <si>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</si>
  <si>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</si>
  <si>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</si>
  <si>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</si>
  <si>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</si>
  <si>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</si>
  <si>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</si>
  <si>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</si>
  <si>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</si>
  <si>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</si>
  <si>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</si>
  <si>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</si>
  <si>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</si>
  <si>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</si>
  <si>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</si>
  <si>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</si>
  <si>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</si>
  <si>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</si>
  <si>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</si>
  <si>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</si>
  <si>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</si>
  <si>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</si>
  <si>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</si>
  <si>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</si>
  <si>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</si>
  <si>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</si>
  <si>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</si>
  <si>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</si>
  <si>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</si>
  <si>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</si>
  <si>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</si>
  <si>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</si>
  <si>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</si>
  <si>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</si>
  <si>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</si>
  <si>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</si>
  <si>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</si>
  <si>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</si>
  <si>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</si>
  <si>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</si>
  <si>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</si>
  <si>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</si>
  <si>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</si>
  <si>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</si>
  <si>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</si>
  <si>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</si>
  <si>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</si>
  <si>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</si>
  <si>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</si>
  <si>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</si>
  <si>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</si>
  <si>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</si>
  <si>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</si>
  <si>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</si>
  <si>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</si>
  <si>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</si>
  <si>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</si>
  <si>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</si>
  <si>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</si>
  <si>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</si>
  <si>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</si>
  <si>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</si>
  <si>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</si>
  <si>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</si>
  <si>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</si>
  <si>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</si>
  <si>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</si>
  <si>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</si>
  <si>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</si>
  <si>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</si>
  <si>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</si>
  <si>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</si>
  <si>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</si>
  <si>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</si>
  <si>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</si>
  <si>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</si>
  <si>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</si>
  <si>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</si>
  <si>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</si>
  <si>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</si>
  <si>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</si>
  <si>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</si>
  <si>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</si>
  <si>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</si>
  <si>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</si>
  <si>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</si>
  <si>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</si>
  <si>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</si>
  <si>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</si>
  <si>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</si>
  <si>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</si>
  <si>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</si>
  <si>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</si>
  <si>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</si>
  <si>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</si>
  <si>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</si>
  <si>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</si>
  <si>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</si>
  <si>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</si>
  <si>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</si>
  <si>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</si>
  <si>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</si>
  <si>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</si>
  <si>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</si>
  <si>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</si>
  <si>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</si>
  <si>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</si>
  <si>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</si>
  <si>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</si>
  <si>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</si>
  <si>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</si>
  <si>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</si>
  <si>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</si>
  <si>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</si>
  <si>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</si>
  <si>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</si>
  <si>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</si>
  <si>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</si>
  <si>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</si>
  <si>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</si>
  <si>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</si>
  <si>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</si>
  <si>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</si>
  <si>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</si>
  <si>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</si>
  <si>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</si>
  <si>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</si>
  <si>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</si>
  <si>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</si>
  <si>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</si>
  <si>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</si>
  <si>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</si>
  <si>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</si>
  <si>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</si>
  <si>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</si>
  <si>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</si>
  <si>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</si>
  <si>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</si>
  <si>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</si>
  <si>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</si>
  <si>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</si>
  <si>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</si>
  <si>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</si>
  <si>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</si>
  <si>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</si>
  <si>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</si>
  <si>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</si>
  <si>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</si>
  <si>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</si>
  <si>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</si>
  <si>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</si>
  <si>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</si>
  <si>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</si>
  <si>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</si>
  <si>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</si>
  <si>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</si>
  <si>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</si>
  <si>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</si>
  <si>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</si>
  <si>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</si>
  <si>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</si>
  <si>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</si>
  <si>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</si>
  <si>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</si>
  <si>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</si>
  <si>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</si>
  <si>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</si>
  <si>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</si>
  <si>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</si>
  <si>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</si>
  <si>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</si>
  <si>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</si>
  <si>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</si>
  <si>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</si>
  <si>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</si>
  <si>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</si>
  <si>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ZPT-ZGP</t>
  </si>
  <si>
    <t>ZPTZGP</t>
  </si>
  <si>
    <t xml:space="preserve">Intervalo modernização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</si>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</sst>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525" activePane="topRight" state="frozen"/>
      <selection pane="topRight" activeCell="AH535" sqref="AH5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1652</v>
      </c>
      <c r="X471" s="103" t="s">
        <v>421</v>
      </c>
      <c r="Y471" s="128" t="s">
        <v>424</v>
      </c>
      <c r="Z471" s="103"/>
      <c r="AA471" s="104" t="s">
        <v>1653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1654</v>
      </c>
      <c r="BK471" s="17" t="s">
        <v>1655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1656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1657</v>
      </c>
      <c r="BK472" s="17" t="s">
        <v>1657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1658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1659</v>
      </c>
      <c r="BK473" s="17" t="s">
        <v>1659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1658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1660</v>
      </c>
      <c r="BK477" s="17" t="s">
        <v>1660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1661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1662</v>
      </c>
      <c r="BK478" s="17" t="s">
        <v>1662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3" t="s">
        <v>894</v>
      </c>
      <c r="E479" s="155" t="s">
        <v>1663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1662</v>
      </c>
      <c r="BK479" s="17" t="s">
        <v>1662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1664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1665</v>
      </c>
      <c r="BK480" s="17" t="s">
        <v>1662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1666</v>
      </c>
      <c r="W481" s="149" t="s">
        <v>1667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1662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1668</v>
      </c>
      <c r="X482" s="103" t="s">
        <v>421</v>
      </c>
      <c r="Y482" s="128" t="s">
        <v>424</v>
      </c>
      <c r="Z482" s="103"/>
      <c r="AA482" s="104" t="s">
        <v>1669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1670</v>
      </c>
      <c r="BK482" s="17" t="s">
        <v>1670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1671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1672</v>
      </c>
      <c r="N485" s="126" t="s">
        <v>1673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1674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1675</v>
      </c>
      <c r="BK485" s="17" t="s">
        <v>1675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1676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1677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1678</v>
      </c>
      <c r="BK487" s="17" t="s">
        <v>1678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1680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1678</v>
      </c>
      <c r="BK488" s="17" t="s">
        <v>1678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1681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1678</v>
      </c>
      <c r="BK489" s="17" t="s">
        <v>1678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1682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1683</v>
      </c>
      <c r="BK491" s="17" t="s">
        <v>1683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1684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1685</v>
      </c>
      <c r="BK493" s="17" t="s">
        <v>1685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1686</v>
      </c>
      <c r="W494" s="149" t="s">
        <v>1687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1626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1688</v>
      </c>
      <c r="W495" s="149" t="s">
        <v>1687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1626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1690</v>
      </c>
      <c r="BK496" s="17" t="s">
        <v>1690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1692</v>
      </c>
      <c r="BK498" s="17" t="s">
        <v>1692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1693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1694</v>
      </c>
      <c r="BK499" s="17" t="s">
        <v>1694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1695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1696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1697</v>
      </c>
      <c r="W502" s="149" t="s">
        <v>1698</v>
      </c>
      <c r="X502" s="103" t="s">
        <v>416</v>
      </c>
      <c r="Y502" s="128"/>
      <c r="Z502" s="103"/>
      <c r="AA502" s="104" t="s">
        <v>1699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1700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1109</v>
      </c>
      <c r="W506" s="149" t="s">
        <v>1658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/>
      <c r="L514" s="104"/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5"/>
      <c r="P514" s="105"/>
      <c r="Q514" s="104"/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4" t="s">
        <v>1097</v>
      </c>
      <c r="W514" s="149" t="s">
        <v>1701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-</v>
      </c>
      <c r="AN514" s="104" t="str">
        <f>IF(BS_CONTROLE[[#This Row],[SB]]=0, "-", BS_CONTROLE[[#This Row],[SB]])</f>
        <v>-</v>
      </c>
      <c r="AO514" s="104">
        <f>IF(BS_CONTROLE[[#This Row],[SUB]]=0, "-", BS_CONTROLE[[#This Row],[SUB]])</f>
        <v>55</v>
      </c>
      <c r="AP514" s="104">
        <f>BS_CONTROLE[[#This Row],[KM - Inicio]]</f>
        <v>0</v>
      </c>
      <c r="AQ514" s="104">
        <f>BS_CONTROLE[[#This Row],[KM - Inicio]]</f>
        <v>0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5" t="str">
        <f t="shared" si="53"/>
        <v/>
      </c>
    </row>
    <row r="515" spans="1:72" hidden="1">
      <c r="A515" s="47" t="str">
        <f t="shared" si="49"/>
        <v>46073</v>
      </c>
      <c r="B515" s="101">
        <v>46073</v>
      </c>
      <c r="C5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3"/>
      <c r="E515" s="155">
        <v>509</v>
      </c>
      <c r="F515" s="125"/>
      <c r="G515" s="140" t="str">
        <f>IF(D515="","*",VLOOKUP(F515,BS_ATIVIDADE[],3,FALSE))</f>
        <v>*</v>
      </c>
      <c r="H515" s="105"/>
      <c r="I515" s="105"/>
      <c r="J515" s="104"/>
      <c r="K515" s="104"/>
      <c r="L515" s="104"/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5"/>
      <c r="P515" s="105"/>
      <c r="Q515" s="104"/>
      <c r="R515" s="10" t="str">
        <f>IFERROR(_xlfn.XLOOKUP(F515, BS_ATIVIDADE[ATIVIDADE],BS_ATIVIDADE[UNIDADE] ), "*")</f>
        <v>*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4" t="str">
        <f>IF(BS_CONTROLE[[#This Row],[Entre - Estações]]=0, "-", BS_CONTROLE[[#This Row],[Entre - Estações]])</f>
        <v>-</v>
      </c>
      <c r="AN515" s="104" t="str">
        <f>IF(BS_CONTROLE[[#This Row],[SB]]=0, "-", BS_CONTROLE[[#This Row],[SB]])</f>
        <v>-</v>
      </c>
      <c r="AO515" s="104" t="str">
        <f>IF(BS_CONTROLE[[#This Row],[SUB]]=0, "-", BS_CONTROLE[[#This Row],[SUB]])</f>
        <v>-</v>
      </c>
      <c r="AP515" s="104">
        <f>BS_CONTROLE[[#This Row],[KM - Inicio]]</f>
        <v>0</v>
      </c>
      <c r="AQ515" s="104">
        <f>BS_CONTROLE[[#This Row],[KM - Inicio]]</f>
        <v>0</v>
      </c>
      <c r="AR515" s="107"/>
      <c r="AS515" s="107"/>
      <c r="AT515" s="107"/>
      <c r="AU515" s="135"/>
      <c r="AV515" s="135"/>
      <c r="AW515" s="14"/>
      <c r="AX515" s="14"/>
      <c r="AY515" s="160" t="str">
        <f t="shared" si="48"/>
        <v>*</v>
      </c>
      <c r="AZ515" s="151"/>
      <c r="BA515" s="10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5" t="str">
        <f t="shared" si="53"/>
        <v/>
      </c>
    </row>
    <row r="516" spans="1:72" hidden="1">
      <c r="A516" s="47" t="str">
        <f t="shared" si="49"/>
        <v>46073</v>
      </c>
      <c r="B516" s="101">
        <v>46073</v>
      </c>
      <c r="C5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3"/>
      <c r="E516" s="155">
        <v>510</v>
      </c>
      <c r="F516" s="125"/>
      <c r="G516" s="140" t="str">
        <f>IF(D516="","*",VLOOKUP(F516,BS_ATIVIDADE[],3,FALSE))</f>
        <v>*</v>
      </c>
      <c r="H516" s="105"/>
      <c r="I516" s="105"/>
      <c r="J516" s="104"/>
      <c r="K516" s="104"/>
      <c r="L516" s="104"/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5"/>
      <c r="P516" s="105"/>
      <c r="Q516" s="104"/>
      <c r="R516" s="10" t="str">
        <f>IFERROR(_xlfn.XLOOKUP(F516, BS_ATIVIDADE[ATIVIDADE],BS_ATIVIDADE[UNIDADE] ), "*")</f>
        <v>*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4" t="str">
        <f>IF(BS_CONTROLE[[#This Row],[Entre - Estações]]=0, "-", BS_CONTROLE[[#This Row],[Entre - Estações]])</f>
        <v>-</v>
      </c>
      <c r="AN516" s="104" t="str">
        <f>IF(BS_CONTROLE[[#This Row],[SB]]=0, "-", BS_CONTROLE[[#This Row],[SB]])</f>
        <v>-</v>
      </c>
      <c r="AO516" s="104" t="str">
        <f>IF(BS_CONTROLE[[#This Row],[SUB]]=0, "-", BS_CONTROLE[[#This Row],[SUB]])</f>
        <v>-</v>
      </c>
      <c r="AP516" s="104">
        <f>BS_CONTROLE[[#This Row],[KM - Inicio]]</f>
        <v>0</v>
      </c>
      <c r="AQ516" s="104">
        <f>BS_CONTROLE[[#This Row],[KM - Inicio]]</f>
        <v>0</v>
      </c>
      <c r="AR516" s="107"/>
      <c r="AS516" s="107"/>
      <c r="AT516" s="107"/>
      <c r="AU516" s="135"/>
      <c r="AV516" s="135"/>
      <c r="AW516" s="14"/>
      <c r="AX516" s="14"/>
      <c r="AY516" s="160" t="str">
        <f t="shared" si="48"/>
        <v>*</v>
      </c>
      <c r="AZ516" s="151"/>
      <c r="BA516" s="10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5" t="str">
        <f t="shared" si="53"/>
        <v/>
      </c>
    </row>
    <row r="517" spans="1:72" hidden="1">
      <c r="A517" s="47" t="str">
        <f t="shared" si="49"/>
        <v>46073</v>
      </c>
      <c r="B517" s="101">
        <v>46073</v>
      </c>
      <c r="C5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3"/>
      <c r="E517" s="155">
        <v>511</v>
      </c>
      <c r="F517" s="125"/>
      <c r="G517" s="140" t="str">
        <f>IF(D517="","*",VLOOKUP(F517,BS_ATIVIDADE[],3,FALSE))</f>
        <v>*</v>
      </c>
      <c r="H517" s="105"/>
      <c r="I517" s="105"/>
      <c r="J517" s="104"/>
      <c r="K517" s="104"/>
      <c r="L517" s="104"/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5"/>
      <c r="P517" s="105"/>
      <c r="Q517" s="104"/>
      <c r="R517" s="10" t="str">
        <f>IFERROR(_xlfn.XLOOKUP(F517, BS_ATIVIDADE[ATIVIDADE],BS_ATIVIDADE[UNIDADE] ), "*")</f>
        <v>*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4" t="str">
        <f>IF(BS_CONTROLE[[#This Row],[Entre - Estações]]=0, "-", BS_CONTROLE[[#This Row],[Entre - Estações]])</f>
        <v>-</v>
      </c>
      <c r="AN517" s="104" t="str">
        <f>IF(BS_CONTROLE[[#This Row],[SB]]=0, "-", BS_CONTROLE[[#This Row],[SB]])</f>
        <v>-</v>
      </c>
      <c r="AO517" s="104" t="str">
        <f>IF(BS_CONTROLE[[#This Row],[SUB]]=0, "-", BS_CONTROLE[[#This Row],[SUB]])</f>
        <v>-</v>
      </c>
      <c r="AP517" s="104">
        <f>BS_CONTROLE[[#This Row],[KM - Inicio]]</f>
        <v>0</v>
      </c>
      <c r="AQ517" s="104">
        <f>BS_CONTROLE[[#This Row],[KM - Inicio]]</f>
        <v>0</v>
      </c>
      <c r="AR517" s="107"/>
      <c r="AS517" s="107"/>
      <c r="AT517" s="107"/>
      <c r="AU517" s="135"/>
      <c r="AV517" s="135"/>
      <c r="AW517" s="14"/>
      <c r="AX517" s="14"/>
      <c r="AY517" s="160" t="str">
        <f t="shared" si="48"/>
        <v>*</v>
      </c>
      <c r="AZ517" s="151"/>
      <c r="BA517" s="10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1702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1681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1680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1677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1703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1704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1703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1705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1706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1707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46073</v>
      </c>
      <c r="B533" s="101">
        <v>46073</v>
      </c>
      <c r="C5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1708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MOD ZGP46073</v>
      </c>
      <c r="B535" s="101">
        <v>46073</v>
      </c>
      <c r="C5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5" s="103" t="s">
        <v>622</v>
      </c>
      <c r="E535" s="155">
        <v>527</v>
      </c>
      <c r="F535" s="125" t="s">
        <v>583</v>
      </c>
      <c r="G535" s="140" t="str">
        <f>IF(D535="","*",VLOOKUP(F535,BS_ATIVIDADE[],3,FALSE))</f>
        <v>OUTROS</v>
      </c>
      <c r="H535" s="105" t="s">
        <v>593</v>
      </c>
      <c r="I535" s="105" t="s">
        <v>593</v>
      </c>
      <c r="J535" s="104">
        <v>92</v>
      </c>
      <c r="K535" s="104">
        <v>102</v>
      </c>
      <c r="L535" s="104">
        <v>106</v>
      </c>
      <c r="M535" s="126" t="s">
        <v>1709</v>
      </c>
      <c r="N535" s="126" t="s">
        <v>1710</v>
      </c>
      <c r="O535" s="105">
        <v>0.33333333333333331</v>
      </c>
      <c r="P535" s="105">
        <v>0.22916666666666666</v>
      </c>
      <c r="Q535" s="104">
        <v>1</v>
      </c>
      <c r="R535" s="10" t="str">
        <f>IFERROR(_xlfn.XLOOKUP(F535, BS_ATIVIDADE[ATIVIDADE],BS_ATIVIDADE[UNIDADE] ), "*")</f>
        <v>BINÁRIO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1148</v>
      </c>
      <c r="W535" s="149" t="s">
        <v>1711</v>
      </c>
      <c r="X535" s="103" t="s">
        <v>416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BLOCO</v>
      </c>
      <c r="AJ535" s="9" t="str">
        <f>IF(BS_CONTROLE[[#This Row],[Atividade]]=0, "-", BS_CONTROLE[[#This Row],[Atividade]])</f>
        <v>BLOCO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ZPT-ZGP</v>
      </c>
      <c r="AN535" s="104" t="str">
        <f>IF(BS_CONTROLE[[#This Row],[SB]]=0, "-", BS_CONTROLE[[#This Row],[SB]])</f>
        <v>ZPTZGP</v>
      </c>
      <c r="AO535" s="104">
        <f>IF(BS_CONTROLE[[#This Row],[SUB]]=0, "-", BS_CONTROLE[[#This Row],[SUB]])</f>
        <v>92</v>
      </c>
      <c r="AP535" s="104">
        <f>BS_CONTROLE[[#This Row],[KM - Inicio]]</f>
        <v>102</v>
      </c>
      <c r="AQ535" s="104">
        <f>BS_CONTROLE[[#This Row],[KM - Inicio]]</f>
        <v>102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BINÁRIO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46073</v>
      </c>
      <c r="B536" s="101">
        <v>46073</v>
      </c>
      <c r="C5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6" s="103"/>
      <c r="E536" s="155">
        <v>530</v>
      </c>
      <c r="F536" s="125"/>
      <c r="G536" s="140" t="str">
        <f>IF(D536="","*",VLOOKUP(F536,BS_ATIVIDADE[],3,FALSE))</f>
        <v>*</v>
      </c>
      <c r="H536" s="105"/>
      <c r="I536" s="105"/>
      <c r="J536" s="104"/>
      <c r="K536" s="104"/>
      <c r="L536" s="104"/>
      <c r="M536" s="126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5"/>
      <c r="P536" s="105"/>
      <c r="Q536" s="104"/>
      <c r="R536" s="10" t="str">
        <f>IFERROR(_xlfn.XLOOKUP(F536, BS_ATIVIDADE[ATIVIDADE],BS_ATIVIDADE[UNIDADE] ), "*")</f>
        <v>*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4"/>
      <c r="W536" s="149"/>
      <c r="X536" s="103"/>
      <c r="Y536" s="128"/>
      <c r="Z536" s="103"/>
      <c r="AA536" s="104"/>
      <c r="AB536" s="102"/>
      <c r="AC536" s="150"/>
      <c r="AD536" s="106"/>
      <c r="AE536" s="104"/>
      <c r="AF536" s="104"/>
      <c r="AG536" s="104"/>
      <c r="AH536" s="15"/>
      <c r="AI536" s="125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4" t="str">
        <f>IF(BS_CONTROLE[[#This Row],[Entre - Estações]]=0, "-", BS_CONTROLE[[#This Row],[Entre - Estações]])</f>
        <v>-</v>
      </c>
      <c r="AN536" s="104" t="str">
        <f>IF(BS_CONTROLE[[#This Row],[SB]]=0, "-", BS_CONTROLE[[#This Row],[SB]])</f>
        <v>-</v>
      </c>
      <c r="AO536" s="104" t="str">
        <f>IF(BS_CONTROLE[[#This Row],[SUB]]=0, "-", BS_CONTROLE[[#This Row],[SUB]])</f>
        <v>-</v>
      </c>
      <c r="AP536" s="104">
        <f>BS_CONTROLE[[#This Row],[KM - Inicio]]</f>
        <v>0</v>
      </c>
      <c r="AQ536" s="104">
        <f>BS_CONTROLE[[#This Row],[KM - Inicio]]</f>
        <v>0</v>
      </c>
      <c r="AR536" s="107"/>
      <c r="AS536" s="107"/>
      <c r="AT536" s="107"/>
      <c r="AU536" s="135"/>
      <c r="AV536" s="135"/>
      <c r="AW536" s="14"/>
      <c r="AX536" s="14"/>
      <c r="AY536" s="160" t="str">
        <f t="shared" si="54"/>
        <v>*</v>
      </c>
      <c r="AZ536" s="151"/>
      <c r="BA536" s="10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5" t="str">
        <f t="shared" si="59"/>
        <v/>
      </c>
    </row>
    <row r="537" spans="1:72" hidden="1">
      <c r="A537" s="47" t="str">
        <f t="shared" si="55"/>
        <v>46073</v>
      </c>
      <c r="B537" s="101">
        <v>46073</v>
      </c>
      <c r="C5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7" s="103"/>
      <c r="E537" s="155">
        <v>531</v>
      </c>
      <c r="F537" s="125"/>
      <c r="G537" s="140" t="str">
        <f>IF(D537="","*",VLOOKUP(F537,BS_ATIVIDADE[],3,FALSE))</f>
        <v>*</v>
      </c>
      <c r="H537" s="105"/>
      <c r="I537" s="105"/>
      <c r="J537" s="104"/>
      <c r="K537" s="104"/>
      <c r="L537" s="104"/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5"/>
      <c r="P537" s="105"/>
      <c r="Q537" s="104"/>
      <c r="R537" s="10" t="str">
        <f>IFERROR(_xlfn.XLOOKUP(F537, BS_ATIVIDADE[ATIVIDADE],BS_ATIVIDADE[UNIDADE] ), "*")</f>
        <v>*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4"/>
      <c r="W537" s="149"/>
      <c r="X537" s="103"/>
      <c r="Y537" s="128"/>
      <c r="Z537" s="103"/>
      <c r="AA537" s="104"/>
      <c r="AB537" s="102"/>
      <c r="AC537" s="150"/>
      <c r="AD537" s="106"/>
      <c r="AE537" s="104"/>
      <c r="AF537" s="104"/>
      <c r="AG537" s="104"/>
      <c r="AH537" s="15"/>
      <c r="AI537" s="125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4" t="str">
        <f>IF(BS_CONTROLE[[#This Row],[Entre - Estações]]=0, "-", BS_CONTROLE[[#This Row],[Entre - Estações]])</f>
        <v>-</v>
      </c>
      <c r="AN537" s="104" t="str">
        <f>IF(BS_CONTROLE[[#This Row],[SB]]=0, "-", BS_CONTROLE[[#This Row],[SB]])</f>
        <v>-</v>
      </c>
      <c r="AO537" s="104" t="str">
        <f>IF(BS_CONTROLE[[#This Row],[SUB]]=0, "-", BS_CONTROLE[[#This Row],[SUB]])</f>
        <v>-</v>
      </c>
      <c r="AP537" s="104">
        <f>BS_CONTROLE[[#This Row],[KM - Inicio]]</f>
        <v>0</v>
      </c>
      <c r="AQ537" s="104">
        <f>BS_CONTROLE[[#This Row],[KM - Inicio]]</f>
        <v>0</v>
      </c>
      <c r="AR537" s="107"/>
      <c r="AS537" s="107"/>
      <c r="AT537" s="107"/>
      <c r="AU537" s="135"/>
      <c r="AV537" s="135"/>
      <c r="AW537" s="14"/>
      <c r="AX537" s="14"/>
      <c r="AY537" s="160" t="str">
        <f t="shared" si="54"/>
        <v>*</v>
      </c>
      <c r="AZ537" s="151"/>
      <c r="BA537" s="10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5" t="str">
        <f t="shared" si="59"/>
        <v/>
      </c>
    </row>
    <row r="538" spans="1:72" hidden="1">
      <c r="A538" s="47" t="str">
        <f t="shared" si="55"/>
        <v>46073</v>
      </c>
      <c r="B538" s="101">
        <v>46073</v>
      </c>
      <c r="C5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8" s="103"/>
      <c r="E538" s="155">
        <v>532</v>
      </c>
      <c r="F538" s="125"/>
      <c r="G538" s="140" t="str">
        <f>IF(D538="","*",VLOOKUP(F538,BS_ATIVIDADE[],3,FALSE))</f>
        <v>*</v>
      </c>
      <c r="H538" s="105"/>
      <c r="I538" s="105"/>
      <c r="J538" s="104"/>
      <c r="K538" s="104"/>
      <c r="L538" s="104"/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5"/>
      <c r="P538" s="105"/>
      <c r="Q538" s="104"/>
      <c r="R538" s="10" t="str">
        <f>IFERROR(_xlfn.XLOOKUP(F538, BS_ATIVIDADE[ATIVIDADE],BS_ATIVIDADE[UNIDADE] ), "*")</f>
        <v>*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4"/>
      <c r="W538" s="149"/>
      <c r="X538" s="103"/>
      <c r="Y538" s="128"/>
      <c r="Z538" s="103"/>
      <c r="AA538" s="104"/>
      <c r="AB538" s="102"/>
      <c r="AC538" s="150"/>
      <c r="AD538" s="106"/>
      <c r="AE538" s="104"/>
      <c r="AF538" s="104"/>
      <c r="AG538" s="104"/>
      <c r="AH538" s="15"/>
      <c r="AI538" s="125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4" t="str">
        <f>IF(BS_CONTROLE[[#This Row],[Entre - Estações]]=0, "-", BS_CONTROLE[[#This Row],[Entre - Estações]])</f>
        <v>-</v>
      </c>
      <c r="AN538" s="104" t="str">
        <f>IF(BS_CONTROLE[[#This Row],[SB]]=0, "-", BS_CONTROLE[[#This Row],[SB]])</f>
        <v>-</v>
      </c>
      <c r="AO538" s="104" t="str">
        <f>IF(BS_CONTROLE[[#This Row],[SUB]]=0, "-", BS_CONTROLE[[#This Row],[SUB]])</f>
        <v>-</v>
      </c>
      <c r="AP538" s="104">
        <f>BS_CONTROLE[[#This Row],[KM - Inicio]]</f>
        <v>0</v>
      </c>
      <c r="AQ538" s="104">
        <f>BS_CONTROLE[[#This Row],[KM - Inicio]]</f>
        <v>0</v>
      </c>
      <c r="AR538" s="107"/>
      <c r="AS538" s="107"/>
      <c r="AT538" s="107"/>
      <c r="AU538" s="135"/>
      <c r="AV538" s="135"/>
      <c r="AW538" s="14"/>
      <c r="AX538" s="14"/>
      <c r="AY538" s="160" t="str">
        <f t="shared" si="54"/>
        <v>*</v>
      </c>
      <c r="AZ538" s="151"/>
      <c r="BA538" s="10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5" t="str">
        <f t="shared" si="59"/>
        <v/>
      </c>
    </row>
    <row r="539" spans="1:72" hidden="1">
      <c r="A539" s="47" t="str">
        <f t="shared" si="55"/>
        <v>46073</v>
      </c>
      <c r="B539" s="101">
        <v>46073</v>
      </c>
      <c r="C5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9" s="103"/>
      <c r="E539" s="155">
        <v>533</v>
      </c>
      <c r="F539" s="125"/>
      <c r="G539" s="140" t="str">
        <f>IF(D539="","*",VLOOKUP(F539,BS_ATIVIDADE[],3,FALSE))</f>
        <v>*</v>
      </c>
      <c r="H539" s="105"/>
      <c r="I539" s="105"/>
      <c r="J539" s="104"/>
      <c r="K539" s="104"/>
      <c r="L539" s="104"/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5"/>
      <c r="P539" s="105"/>
      <c r="Q539" s="104"/>
      <c r="R539" s="10" t="str">
        <f>IFERROR(_xlfn.XLOOKUP(F539, BS_ATIVIDADE[ATIVIDADE],BS_ATIVIDADE[UNIDADE] ), "*")</f>
        <v>*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4"/>
      <c r="W539" s="149"/>
      <c r="X539" s="103"/>
      <c r="Y539" s="128"/>
      <c r="Z539" s="103"/>
      <c r="AA539" s="104"/>
      <c r="AB539" s="102"/>
      <c r="AC539" s="150"/>
      <c r="AD539" s="106"/>
      <c r="AE539" s="104"/>
      <c r="AF539" s="104"/>
      <c r="AG539" s="104"/>
      <c r="AH539" s="15"/>
      <c r="AI539" s="125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4" t="str">
        <f>IF(BS_CONTROLE[[#This Row],[Entre - Estações]]=0, "-", BS_CONTROLE[[#This Row],[Entre - Estações]])</f>
        <v>-</v>
      </c>
      <c r="AN539" s="104" t="str">
        <f>IF(BS_CONTROLE[[#This Row],[SB]]=0, "-", BS_CONTROLE[[#This Row],[SB]])</f>
        <v>-</v>
      </c>
      <c r="AO539" s="104" t="str">
        <f>IF(BS_CONTROLE[[#This Row],[SUB]]=0, "-", BS_CONTROLE[[#This Row],[SUB]])</f>
        <v>-</v>
      </c>
      <c r="AP539" s="104">
        <f>BS_CONTROLE[[#This Row],[KM - Inicio]]</f>
        <v>0</v>
      </c>
      <c r="AQ539" s="104">
        <f>BS_CONTROLE[[#This Row],[KM - Inicio]]</f>
        <v>0</v>
      </c>
      <c r="AR539" s="107"/>
      <c r="AS539" s="107"/>
      <c r="AT539" s="107"/>
      <c r="AU539" s="135"/>
      <c r="AV539" s="135"/>
      <c r="AW539" s="14"/>
      <c r="AX539" s="14"/>
      <c r="AY539" s="160" t="str">
        <f t="shared" si="54"/>
        <v>*</v>
      </c>
      <c r="AZ539" s="151"/>
      <c r="BA539" s="10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5" t="str">
        <f t="shared" si="59"/>
        <v/>
      </c>
    </row>
    <row r="540" spans="1:72" hidden="1">
      <c r="A540" s="47" t="str">
        <f t="shared" si="55"/>
        <v>46073</v>
      </c>
      <c r="B540" s="101">
        <v>46073</v>
      </c>
      <c r="C5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1712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1713</v>
      </c>
      <c r="C4" s="156" t="s">
        <v>1714</v>
      </c>
      <c r="D4" s="156" t="s">
        <v>1715</v>
      </c>
      <c r="E4" s="156" t="s">
        <v>1716</v>
      </c>
      <c r="F4" s="156" t="s">
        <v>4</v>
      </c>
      <c r="G4" s="156" t="s">
        <v>1717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1718</v>
      </c>
      <c r="C6" s="157">
        <v>407867</v>
      </c>
      <c r="D6" s="157" t="s">
        <v>1719</v>
      </c>
      <c r="E6" s="157" t="s">
        <v>826</v>
      </c>
      <c r="F6" s="157" t="s">
        <v>1720</v>
      </c>
      <c r="G6" s="158"/>
    </row>
    <row r="7" spans="2:7">
      <c r="B7" s="177" t="s">
        <v>1721</v>
      </c>
      <c r="C7" s="177">
        <v>293644</v>
      </c>
      <c r="D7" s="177" t="s">
        <v>1722</v>
      </c>
      <c r="E7" s="177" t="s">
        <v>826</v>
      </c>
      <c r="F7" s="177" t="s">
        <v>1720</v>
      </c>
      <c r="G7" s="178" t="s">
        <v>1723</v>
      </c>
    </row>
    <row r="8" spans="2:7">
      <c r="B8" s="157" t="s">
        <v>1724</v>
      </c>
      <c r="C8" s="157">
        <v>256790</v>
      </c>
      <c r="D8" s="157" t="s">
        <v>1725</v>
      </c>
      <c r="E8" s="157" t="s">
        <v>827</v>
      </c>
      <c r="F8" s="157" t="s">
        <v>1726</v>
      </c>
      <c r="G8" s="158">
        <v>46357</v>
      </c>
    </row>
    <row r="9" spans="2:7" ht="29.25">
      <c r="B9" s="157" t="s">
        <v>1727</v>
      </c>
      <c r="C9" s="157"/>
      <c r="D9" s="157"/>
      <c r="E9" s="157" t="s">
        <v>827</v>
      </c>
      <c r="F9" s="157" t="s">
        <v>1726</v>
      </c>
      <c r="G9" s="158" t="s">
        <v>1728</v>
      </c>
    </row>
    <row r="10" spans="2:7">
      <c r="B10" s="157" t="s">
        <v>1729</v>
      </c>
      <c r="C10" s="157">
        <v>265193</v>
      </c>
      <c r="D10" s="157" t="s">
        <v>1730</v>
      </c>
      <c r="E10" s="157" t="s">
        <v>828</v>
      </c>
      <c r="F10" s="157" t="s">
        <v>54</v>
      </c>
      <c r="G10" s="157" t="s">
        <v>1731</v>
      </c>
    </row>
    <row r="11" spans="2:7">
      <c r="B11" s="157" t="s">
        <v>1732</v>
      </c>
      <c r="C11" s="157">
        <v>293716</v>
      </c>
      <c r="D11" s="157" t="s">
        <v>1733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1734</v>
      </c>
      <c r="C12" s="157">
        <v>257258</v>
      </c>
      <c r="D12" s="157" t="s">
        <v>1735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1736</v>
      </c>
      <c r="C13" s="157">
        <v>371147</v>
      </c>
      <c r="D13" s="157" t="s">
        <v>1737</v>
      </c>
      <c r="E13" s="157" t="s">
        <v>829</v>
      </c>
      <c r="F13" s="157" t="s">
        <v>71</v>
      </c>
      <c r="G13" s="157" t="s">
        <v>1731</v>
      </c>
    </row>
    <row r="14" spans="2:7">
      <c r="B14" s="157" t="s">
        <v>1738</v>
      </c>
      <c r="C14" s="157">
        <v>259230</v>
      </c>
      <c r="D14" s="157" t="s">
        <v>1739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1740</v>
      </c>
      <c r="C15" s="157">
        <v>370705</v>
      </c>
      <c r="D15" s="157"/>
      <c r="E15" s="157" t="s">
        <v>829</v>
      </c>
      <c r="F15" s="157" t="s">
        <v>71</v>
      </c>
      <c r="G15" s="157" t="s">
        <v>1731</v>
      </c>
    </row>
    <row r="16" spans="2:7" ht="29.25">
      <c r="B16" s="157" t="s">
        <v>1741</v>
      </c>
      <c r="C16" s="157">
        <v>258542</v>
      </c>
      <c r="D16" s="157" t="s">
        <v>1742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1743</v>
      </c>
      <c r="C17" s="157">
        <v>257050</v>
      </c>
      <c r="D17" s="157" t="s">
        <v>1744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1745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1746</v>
      </c>
      <c r="D4" s="159" t="s">
        <v>1747</v>
      </c>
      <c r="E4" s="159" t="s">
        <v>1748</v>
      </c>
      <c r="F4" s="156" t="s">
        <v>1749</v>
      </c>
      <c r="G4" s="159" t="s">
        <v>1750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1751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1752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1751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1751</v>
      </c>
      <c r="G9" s="192" t="s">
        <v>1753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1751</v>
      </c>
      <c r="G10" s="162"/>
    </row>
    <row r="11" spans="2:7" ht="19.5" customHeight="1">
      <c r="B11" s="162" t="s">
        <v>1754</v>
      </c>
      <c r="C11" s="162">
        <v>9038</v>
      </c>
      <c r="D11" s="163">
        <v>46070</v>
      </c>
      <c r="E11" s="162">
        <v>9637</v>
      </c>
      <c r="F11" s="164" t="s">
        <v>1755</v>
      </c>
      <c r="G11" s="162"/>
    </row>
    <row r="12" spans="2:7" ht="19.5" customHeight="1">
      <c r="B12" s="162" t="s">
        <v>752</v>
      </c>
      <c r="C12" s="162" t="s">
        <v>1756</v>
      </c>
      <c r="D12" s="163">
        <v>46066</v>
      </c>
      <c r="E12" s="162">
        <v>9500</v>
      </c>
      <c r="F12" s="164" t="s">
        <v>1757</v>
      </c>
      <c r="G12" s="162"/>
    </row>
    <row r="13" spans="2:7" ht="19.5" customHeight="1">
      <c r="B13" s="162" t="s">
        <v>752</v>
      </c>
      <c r="C13" s="162" t="s">
        <v>1758</v>
      </c>
      <c r="D13" s="163">
        <v>46066</v>
      </c>
      <c r="E13" s="162">
        <v>10500</v>
      </c>
      <c r="F13" s="164" t="s">
        <v>1757</v>
      </c>
      <c r="G13" s="162"/>
    </row>
    <row r="14" spans="2:7" ht="19.5" customHeight="1">
      <c r="B14" s="162" t="s">
        <v>752</v>
      </c>
      <c r="C14" s="162" t="s">
        <v>1759</v>
      </c>
      <c r="D14" s="163">
        <v>46066</v>
      </c>
      <c r="E14" s="162">
        <v>9000</v>
      </c>
      <c r="F14" s="164" t="s">
        <v>1757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1760</v>
      </c>
      <c r="D5" s="238"/>
      <c r="E5" s="238"/>
      <c r="F5" s="238"/>
      <c r="G5" s="238"/>
      <c r="H5" s="238"/>
      <c r="I5" s="238"/>
      <c r="J5" s="239"/>
      <c r="K5" s="240" t="s">
        <v>1761</v>
      </c>
      <c r="L5" s="241"/>
      <c r="M5" s="241"/>
      <c r="N5" s="241"/>
      <c r="O5" s="242" t="s">
        <v>1762</v>
      </c>
      <c r="P5" s="243"/>
    </row>
    <row r="6" spans="1:16" s="73" customFormat="1" ht="15" customHeight="1">
      <c r="A6" s="65" t="s">
        <v>1763</v>
      </c>
      <c r="B6" s="74" t="s">
        <v>1764</v>
      </c>
      <c r="C6" s="75" t="s">
        <v>995</v>
      </c>
      <c r="D6" s="76" t="s">
        <v>996</v>
      </c>
      <c r="E6" s="75" t="s">
        <v>1765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1766</v>
      </c>
      <c r="M6" s="79" t="s">
        <v>611</v>
      </c>
      <c r="N6" s="80" t="s">
        <v>990</v>
      </c>
      <c r="O6" s="154" t="s">
        <v>1033</v>
      </c>
      <c r="P6" s="132" t="s">
        <v>1767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-</v>
      </c>
      <c r="D514" s="82" t="str">
        <f>IF(SP_SUL!T514="","*",SP_SUL!T514)</f>
        <v>-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-</v>
      </c>
      <c r="H514" s="115" t="str">
        <f>IF(SP_SUL!K514="","*",SP_SUL!K514)</f>
        <v>*</v>
      </c>
      <c r="I514" s="112" t="str">
        <f>IF(SP_SUL!O514="","*",SP_SUL!O514)</f>
        <v>*</v>
      </c>
      <c r="J514" s="112" t="str">
        <f>IF(SP_SUL!P514="","*",SP_SUL!P514)</f>
        <v>*</v>
      </c>
      <c r="K514" s="82" t="str">
        <f>IF(SP_SUL!AK514="","*",SP_SUL!AK514)</f>
        <v>-</v>
      </c>
      <c r="L514" s="82" t="str">
        <f>IF(SP_SUL!AM514="","*",SP_SUL!AM514)</f>
        <v>-</v>
      </c>
      <c r="M514" s="82">
        <f>IF(SP_SUL!AP514="","*",SP_SUL!AP514)</f>
        <v>0</v>
      </c>
      <c r="N514" s="82" t="str">
        <f>IF(SP_SUL!AM514="","*",SP_SUL!AM514)</f>
        <v>-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-</v>
      </c>
      <c r="D515" s="82" t="str">
        <f>IF(SP_SUL!T515="","*",SP_SUL!T515)</f>
        <v>-</v>
      </c>
      <c r="E515" s="82" t="str">
        <f>IF(SP_SUL!D515="","*",SP_SUL!D515)</f>
        <v>*</v>
      </c>
      <c r="F515" s="82" t="str">
        <f>IF(SP_SUL!H515="","*",SP_SUL!H515)</f>
        <v>*</v>
      </c>
      <c r="G515" s="82" t="str">
        <f>IF(SP_SUL!M515="","*",SP_SUL!M515)</f>
        <v>-</v>
      </c>
      <c r="H515" s="115" t="str">
        <f>IF(SP_SUL!K515="","*",SP_SUL!K515)</f>
        <v>*</v>
      </c>
      <c r="I515" s="112" t="str">
        <f>IF(SP_SUL!O515="","*",SP_SUL!O515)</f>
        <v>*</v>
      </c>
      <c r="J515" s="112" t="str">
        <f>IF(SP_SUL!P515="","*",SP_SUL!P515)</f>
        <v>*</v>
      </c>
      <c r="K515" s="82">
        <f>IF(SP_SUL!AK515="","*",SP_SUL!AK515)</f>
        <v>0</v>
      </c>
      <c r="L515" s="82" t="str">
        <f>IF(SP_SUL!AM515="","*",SP_SUL!AM515)</f>
        <v>-</v>
      </c>
      <c r="M515" s="82">
        <f>IF(SP_SUL!AP515="","*",SP_SUL!AP515)</f>
        <v>0</v>
      </c>
      <c r="N515" s="82" t="str">
        <f>IF(SP_SUL!AM515="","*",SP_SUL!AM515)</f>
        <v>-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-</v>
      </c>
      <c r="D516" s="82" t="str">
        <f>IF(SP_SUL!T516="","*",SP_SUL!T516)</f>
        <v>-</v>
      </c>
      <c r="E516" s="82" t="str">
        <f>IF(SP_SUL!D516="","*",SP_SUL!D516)</f>
        <v>*</v>
      </c>
      <c r="F516" s="82" t="str">
        <f>IF(SP_SUL!H516="","*",SP_SUL!H516)</f>
        <v>*</v>
      </c>
      <c r="G516" s="82" t="str">
        <f>IF(SP_SUL!M516="","*",SP_SUL!M516)</f>
        <v>-</v>
      </c>
      <c r="H516" s="115" t="str">
        <f>IF(SP_SUL!K516="","*",SP_SUL!K516)</f>
        <v>*</v>
      </c>
      <c r="I516" s="112" t="str">
        <f>IF(SP_SUL!O516="","*",SP_SUL!O516)</f>
        <v>*</v>
      </c>
      <c r="J516" s="112" t="str">
        <f>IF(SP_SUL!P516="","*",SP_SUL!P516)</f>
        <v>*</v>
      </c>
      <c r="K516" s="82">
        <f>IF(SP_SUL!AK516="","*",SP_SUL!AK516)</f>
        <v>0</v>
      </c>
      <c r="L516" s="82" t="str">
        <f>IF(SP_SUL!AM516="","*",SP_SUL!AM516)</f>
        <v>-</v>
      </c>
      <c r="M516" s="82">
        <f>IF(SP_SUL!AP516="","*",SP_SUL!AP516)</f>
        <v>0</v>
      </c>
      <c r="N516" s="82" t="str">
        <f>IF(SP_SUL!AM516="","*",SP_SUL!AM516)</f>
        <v>-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-</v>
      </c>
      <c r="D517" s="82" t="str">
        <f>IF(SP_SUL!T517="","*",SP_SUL!T517)</f>
        <v>-</v>
      </c>
      <c r="E517" s="82" t="str">
        <f>IF(SP_SUL!D517="","*",SP_SUL!D517)</f>
        <v>*</v>
      </c>
      <c r="F517" s="82" t="str">
        <f>IF(SP_SUL!H517="","*",SP_SUL!H517)</f>
        <v>*</v>
      </c>
      <c r="G517" s="82" t="str">
        <f>IF(SP_SUL!M517="","*",SP_SUL!M517)</f>
        <v>-</v>
      </c>
      <c r="H517" s="115" t="str">
        <f>IF(SP_SUL!K517="","*",SP_SUL!K517)</f>
        <v>*</v>
      </c>
      <c r="I517" s="112" t="str">
        <f>IF(SP_SUL!O517="","*",SP_SUL!O517)</f>
        <v>*</v>
      </c>
      <c r="J517" s="112" t="str">
        <f>IF(SP_SUL!P517="","*",SP_SUL!P517)</f>
        <v>*</v>
      </c>
      <c r="K517" s="82">
        <f>IF(SP_SUL!AK517="","*",SP_SUL!AK517)</f>
        <v>0</v>
      </c>
      <c r="L517" s="82" t="str">
        <f>IF(SP_SUL!AM517="","*",SP_SUL!AM517)</f>
        <v>-</v>
      </c>
      <c r="M517" s="82">
        <f>IF(SP_SUL!AP517="","*",SP_SUL!AP517)</f>
        <v>0</v>
      </c>
      <c r="N517" s="82" t="str">
        <f>IF(SP_SUL!AM517="","*",SP_SUL!AM517)</f>
        <v>-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Contrato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MOD ZGP</v>
      </c>
      <c r="F535" s="82" t="str">
        <f>IF(SP_SUL!H535="","*",SP_SUL!H535)</f>
        <v>-</v>
      </c>
      <c r="G535" s="82" t="str">
        <f>IF(SP_SUL!M535="","*",SP_SUL!M535)</f>
        <v>ZPT-ZGP</v>
      </c>
      <c r="H535" s="115">
        <f>IF(SP_SUL!K535="","*",SP_SUL!K535)</f>
        <v>102</v>
      </c>
      <c r="I535" s="112">
        <f>IF(SP_SUL!O535="","*",SP_SUL!O535)</f>
        <v>0.33333333333333331</v>
      </c>
      <c r="J535" s="112">
        <f>IF(SP_SUL!P535="","*",SP_SUL!P535)</f>
        <v>0.22916666666666666</v>
      </c>
      <c r="K535" s="82" t="str">
        <f>IF(SP_SUL!AK535="","*",SP_SUL!AK535)</f>
        <v>-</v>
      </c>
      <c r="L535" s="82" t="str">
        <f>IF(SP_SUL!AM535="","*",SP_SUL!AM535)</f>
        <v>ZPT-ZGP</v>
      </c>
      <c r="M535" s="82">
        <f>IF(SP_SUL!AP535="","*",SP_SUL!AP535)</f>
        <v>102</v>
      </c>
      <c r="N535" s="82" t="str">
        <f>IF(SP_SUL!AM535="","*",SP_SUL!AM535)</f>
        <v>ZPT-ZGP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*</v>
      </c>
      <c r="C536" s="82" t="str">
        <f>IF(SP_SUL!S536="","*",SP_SUL!S536)</f>
        <v>-</v>
      </c>
      <c r="D536" s="82" t="str">
        <f>IF(SP_SUL!T536="","*",SP_SUL!T536)</f>
        <v>-</v>
      </c>
      <c r="E536" s="82" t="str">
        <f>IF(SP_SUL!D536="","*",SP_SUL!D536)</f>
        <v>*</v>
      </c>
      <c r="F536" s="82" t="str">
        <f>IF(SP_SUL!H536="","*",SP_SUL!H536)</f>
        <v>*</v>
      </c>
      <c r="G536" s="82" t="str">
        <f>IF(SP_SUL!M536="","*",SP_SUL!M536)</f>
        <v>-</v>
      </c>
      <c r="H536" s="115" t="str">
        <f>IF(SP_SUL!K536="","*",SP_SUL!K536)</f>
        <v>*</v>
      </c>
      <c r="I536" s="112" t="str">
        <f>IF(SP_SUL!O536="","*",SP_SUL!O536)</f>
        <v>*</v>
      </c>
      <c r="J536" s="112" t="str">
        <f>IF(SP_SUL!P536="","*",SP_SUL!P536)</f>
        <v>*</v>
      </c>
      <c r="K536" s="82">
        <f>IF(SP_SUL!AK536="","*",SP_SUL!AK536)</f>
        <v>0</v>
      </c>
      <c r="L536" s="82" t="str">
        <f>IF(SP_SUL!AM536="","*",SP_SUL!AM536)</f>
        <v>-</v>
      </c>
      <c r="M536" s="82">
        <f>IF(SP_SUL!AP536="","*",SP_SUL!AP536)</f>
        <v>0</v>
      </c>
      <c r="N536" s="82" t="str">
        <f>IF(SP_SUL!AM536="","*",SP_SUL!AM536)</f>
        <v>-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*</v>
      </c>
      <c r="C537" s="82" t="str">
        <f>IF(SP_SUL!S537="","*",SP_SUL!S537)</f>
        <v>-</v>
      </c>
      <c r="D537" s="82" t="str">
        <f>IF(SP_SUL!T537="","*",SP_SUL!T537)</f>
        <v>-</v>
      </c>
      <c r="E537" s="82" t="str">
        <f>IF(SP_SUL!D537="","*",SP_SUL!D537)</f>
        <v>*</v>
      </c>
      <c r="F537" s="82" t="str">
        <f>IF(SP_SUL!H537="","*",SP_SUL!H537)</f>
        <v>*</v>
      </c>
      <c r="G537" s="82" t="str">
        <f>IF(SP_SUL!M537="","*",SP_SUL!M537)</f>
        <v>-</v>
      </c>
      <c r="H537" s="115" t="str">
        <f>IF(SP_SUL!K537="","*",SP_SUL!K537)</f>
        <v>*</v>
      </c>
      <c r="I537" s="112" t="str">
        <f>IF(SP_SUL!O537="","*",SP_SUL!O537)</f>
        <v>*</v>
      </c>
      <c r="J537" s="112" t="str">
        <f>IF(SP_SUL!P537="","*",SP_SUL!P537)</f>
        <v>*</v>
      </c>
      <c r="K537" s="82">
        <f>IF(SP_SUL!AK537="","*",SP_SUL!AK537)</f>
        <v>0</v>
      </c>
      <c r="L537" s="82" t="str">
        <f>IF(SP_SUL!AM537="","*",SP_SUL!AM537)</f>
        <v>-</v>
      </c>
      <c r="M537" s="82">
        <f>IF(SP_SUL!AP537="","*",SP_SUL!AP537)</f>
        <v>0</v>
      </c>
      <c r="N537" s="82" t="str">
        <f>IF(SP_SUL!AM537="","*",SP_SUL!AM537)</f>
        <v>-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*</v>
      </c>
      <c r="C538" s="82" t="str">
        <f>IF(SP_SUL!S538="","*",SP_SUL!S538)</f>
        <v>-</v>
      </c>
      <c r="D538" s="82" t="str">
        <f>IF(SP_SUL!T538="","*",SP_SUL!T538)</f>
        <v>-</v>
      </c>
      <c r="E538" s="82" t="str">
        <f>IF(SP_SUL!D538="","*",SP_SUL!D538)</f>
        <v>*</v>
      </c>
      <c r="F538" s="82" t="str">
        <f>IF(SP_SUL!H538="","*",SP_SUL!H538)</f>
        <v>*</v>
      </c>
      <c r="G538" s="82" t="str">
        <f>IF(SP_SUL!M538="","*",SP_SUL!M538)</f>
        <v>-</v>
      </c>
      <c r="H538" s="115" t="str">
        <f>IF(SP_SUL!K538="","*",SP_SUL!K538)</f>
        <v>*</v>
      </c>
      <c r="I538" s="112" t="str">
        <f>IF(SP_SUL!O538="","*",SP_SUL!O538)</f>
        <v>*</v>
      </c>
      <c r="J538" s="112" t="str">
        <f>IF(SP_SUL!P538="","*",SP_SUL!P538)</f>
        <v>*</v>
      </c>
      <c r="K538" s="82">
        <f>IF(SP_SUL!AK538="","*",SP_SUL!AK538)</f>
        <v>0</v>
      </c>
      <c r="L538" s="82" t="str">
        <f>IF(SP_SUL!AM538="","*",SP_SUL!AM538)</f>
        <v>-</v>
      </c>
      <c r="M538" s="82">
        <f>IF(SP_SUL!AP538="","*",SP_SUL!AP538)</f>
        <v>0</v>
      </c>
      <c r="N538" s="82" t="str">
        <f>IF(SP_SUL!AM538="","*",SP_SUL!AM538)</f>
        <v>-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*</v>
      </c>
      <c r="C539" s="82" t="str">
        <f>IF(SP_SUL!S539="","*",SP_SUL!S539)</f>
        <v>-</v>
      </c>
      <c r="D539" s="82" t="str">
        <f>IF(SP_SUL!T539="","*",SP_SUL!T539)</f>
        <v>-</v>
      </c>
      <c r="E539" s="82" t="str">
        <f>IF(SP_SUL!D539="","*",SP_SUL!D539)</f>
        <v>*</v>
      </c>
      <c r="F539" s="82" t="str">
        <f>IF(SP_SUL!H539="","*",SP_SUL!H539)</f>
        <v>*</v>
      </c>
      <c r="G539" s="82" t="str">
        <f>IF(SP_SUL!M539="","*",SP_SUL!M539)</f>
        <v>-</v>
      </c>
      <c r="H539" s="115" t="str">
        <f>IF(SP_SUL!K539="","*",SP_SUL!K539)</f>
        <v>*</v>
      </c>
      <c r="I539" s="112" t="str">
        <f>IF(SP_SUL!O539="","*",SP_SUL!O539)</f>
        <v>*</v>
      </c>
      <c r="J539" s="112" t="str">
        <f>IF(SP_SUL!P539="","*",SP_SUL!P539)</f>
        <v>*</v>
      </c>
      <c r="K539" s="82">
        <f>IF(SP_SUL!AK539="","*",SP_SUL!AK539)</f>
        <v>0</v>
      </c>
      <c r="L539" s="82" t="str">
        <f>IF(SP_SUL!AM539="","*",SP_SUL!AM539)</f>
        <v>-</v>
      </c>
      <c r="M539" s="82">
        <f>IF(SP_SUL!AP539="","*",SP_SUL!AP539)</f>
        <v>0</v>
      </c>
      <c r="N539" s="82" t="str">
        <f>IF(SP_SUL!AM539="","*",SP_SUL!AM539)</f>
        <v>-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>
        <f>IF(SP_SUL!B540="","*",SP_SUL!B540)</f>
        <v>46073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1768</v>
      </c>
      <c r="V1" s="249"/>
      <c r="W1" s="249"/>
    </row>
    <row r="2" spans="1:23" ht="15" customHeight="1">
      <c r="A2" s="86" t="s">
        <v>1769</v>
      </c>
      <c r="B2" s="86" t="s">
        <v>1764</v>
      </c>
      <c r="C2" s="86" t="s">
        <v>411</v>
      </c>
      <c r="D2" s="87" t="s">
        <v>995</v>
      </c>
      <c r="E2" s="87" t="s">
        <v>4</v>
      </c>
      <c r="F2" s="87" t="s">
        <v>1763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1770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-</v>
      </c>
      <c r="E511" s="138" t="str">
        <f>IF(SP_SUL!T514="","*",SP_SUL!T514)</f>
        <v>-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-</v>
      </c>
      <c r="L511" s="138" t="str">
        <f>IF(SP_SUL!N514="","*",SP_SUL!N514)</f>
        <v>-</v>
      </c>
      <c r="M511" s="139">
        <f>IF(SP_SUL!J514="","*",SP_SUL!J514)</f>
        <v>55</v>
      </c>
      <c r="N511" s="142" t="str">
        <f>IF(SP_SUL!K514="","*",SP_SUL!K514)</f>
        <v>*</v>
      </c>
      <c r="O511" s="142" t="str">
        <f>IF(SP_SUL!L514="","*",SP_SUL!L514)</f>
        <v>*</v>
      </c>
      <c r="P511" s="141" t="str">
        <f>IF(SP_SUL!O514="","*",SP_SUL!O514)</f>
        <v>*</v>
      </c>
      <c r="Q511" s="141" t="str">
        <f>IF(SP_SUL!P514="","*",SP_SUL!P514)</f>
        <v>*</v>
      </c>
      <c r="R511" s="143" t="str">
        <f>IF(SP_SUL!Q514="","*",CONCATENATE(SP_SUL!Q514," ",SP_SUL!R514))</f>
        <v>*</v>
      </c>
      <c r="S511" s="143" t="str">
        <f>IF(SP_SUL!V514="","*",SP_SUL!V514)</f>
        <v xml:space="preserve">Felipe </v>
      </c>
      <c r="T511" s="143" t="str">
        <f>IF(SP_SUL!W514="","*",SP_SUL!W514)</f>
        <v xml:space="preserve">Bloco de via 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-</v>
      </c>
      <c r="E512" s="138" t="str">
        <f>IF(SP_SUL!T515="","*",SP_SUL!T515)</f>
        <v>-</v>
      </c>
      <c r="F512" s="143">
        <f>IF(SP_SUL!B515="","*",SP_SUL!B515)</f>
        <v>46073</v>
      </c>
      <c r="G512" s="143" t="str">
        <f>IF(SP_SUL!D515="","*",SP_SUL!D515)</f>
        <v>*</v>
      </c>
      <c r="H512" s="143" t="str">
        <f>IF(SP_SUL!F515="","*",SP_SUL!F515)</f>
        <v>*</v>
      </c>
      <c r="I512" s="143" t="str">
        <f>IF(SP_SUL!H515="","*",SP_SUL!H515)</f>
        <v>*</v>
      </c>
      <c r="J512" s="143" t="str">
        <f>IF(SP_SUL!I515="","*",SP_SUL!I515)</f>
        <v>*</v>
      </c>
      <c r="K512" s="138" t="str">
        <f>IF(SP_SUL!M515="","*",SP_SUL!M515)</f>
        <v>-</v>
      </c>
      <c r="L512" s="138" t="str">
        <f>IF(SP_SUL!N515="","*",SP_SUL!N515)</f>
        <v>-</v>
      </c>
      <c r="M512" s="139" t="str">
        <f>IF(SP_SUL!J515="","*",SP_SUL!J515)</f>
        <v>*</v>
      </c>
      <c r="N512" s="142" t="str">
        <f>IF(SP_SUL!K515="","*",SP_SUL!K515)</f>
        <v>*</v>
      </c>
      <c r="O512" s="142" t="str">
        <f>IF(SP_SUL!L515="","*",SP_SUL!L515)</f>
        <v>*</v>
      </c>
      <c r="P512" s="141" t="str">
        <f>IF(SP_SUL!O515="","*",SP_SUL!O515)</f>
        <v>*</v>
      </c>
      <c r="Q512" s="141" t="str">
        <f>IF(SP_SUL!P515="","*",SP_SUL!P515)</f>
        <v>*</v>
      </c>
      <c r="R512" s="143" t="str">
        <f>IF(SP_SUL!Q515="","*",CONCATENATE(SP_SUL!Q515," ",SP_SUL!R515))</f>
        <v>*</v>
      </c>
      <c r="S512" s="143" t="str">
        <f>IF(SP_SUL!V515="","*",SP_SUL!V515)</f>
        <v>*</v>
      </c>
      <c r="T512" s="143" t="str">
        <f>IF(SP_SUL!W515="","*",SP_SUL!W515)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-</v>
      </c>
      <c r="E513" s="138" t="str">
        <f>IF(SP_SUL!T516="","*",SP_SUL!T516)</f>
        <v>-</v>
      </c>
      <c r="F513" s="143">
        <f>IF(SP_SUL!B516="","*",SP_SUL!B516)</f>
        <v>46073</v>
      </c>
      <c r="G513" s="143" t="str">
        <f>IF(SP_SUL!D516="","*",SP_SUL!D516)</f>
        <v>*</v>
      </c>
      <c r="H513" s="143" t="str">
        <f>IF(SP_SUL!F516="","*",SP_SUL!F516)</f>
        <v>*</v>
      </c>
      <c r="I513" s="143" t="str">
        <f>IF(SP_SUL!H516="","*",SP_SUL!H516)</f>
        <v>*</v>
      </c>
      <c r="J513" s="143" t="str">
        <f>IF(SP_SUL!I516="","*",SP_SUL!I516)</f>
        <v>*</v>
      </c>
      <c r="K513" s="138" t="str">
        <f>IF(SP_SUL!M516="","*",SP_SUL!M516)</f>
        <v>-</v>
      </c>
      <c r="L513" s="138" t="str">
        <f>IF(SP_SUL!N516="","*",SP_SUL!N516)</f>
        <v>-</v>
      </c>
      <c r="M513" s="139" t="str">
        <f>IF(SP_SUL!J516="","*",SP_SUL!J516)</f>
        <v>*</v>
      </c>
      <c r="N513" s="142" t="str">
        <f>IF(SP_SUL!K516="","*",SP_SUL!K516)</f>
        <v>*</v>
      </c>
      <c r="O513" s="142" t="str">
        <f>IF(SP_SUL!L516="","*",SP_SUL!L516)</f>
        <v>*</v>
      </c>
      <c r="P513" s="141" t="str">
        <f>IF(SP_SUL!O516="","*",SP_SUL!O516)</f>
        <v>*</v>
      </c>
      <c r="Q513" s="141" t="str">
        <f>IF(SP_SUL!P516="","*",SP_SUL!P516)</f>
        <v>*</v>
      </c>
      <c r="R513" s="143" t="str">
        <f>IF(SP_SUL!Q516="","*",CONCATENATE(SP_SUL!Q516," ",SP_SUL!R516))</f>
        <v>*</v>
      </c>
      <c r="S513" s="143" t="str">
        <f>IF(SP_SUL!V516="","*",SP_SUL!V516)</f>
        <v>*</v>
      </c>
      <c r="T513" s="143" t="str">
        <f>IF(SP_SUL!W516="","*",SP_SUL!W516)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-</v>
      </c>
      <c r="E514" s="138" t="str">
        <f>IF(SP_SUL!T517="","*",SP_SUL!T517)</f>
        <v>-</v>
      </c>
      <c r="F514" s="143">
        <f>IF(SP_SUL!B517="","*",SP_SUL!B517)</f>
        <v>46073</v>
      </c>
      <c r="G514" s="143" t="str">
        <f>IF(SP_SUL!D517="","*",SP_SUL!D517)</f>
        <v>*</v>
      </c>
      <c r="H514" s="143" t="str">
        <f>IF(SP_SUL!F517="","*",SP_SUL!F517)</f>
        <v>*</v>
      </c>
      <c r="I514" s="143" t="str">
        <f>IF(SP_SUL!H517="","*",SP_SUL!H517)</f>
        <v>*</v>
      </c>
      <c r="J514" s="143" t="str">
        <f>IF(SP_SUL!I517="","*",SP_SUL!I517)</f>
        <v>*</v>
      </c>
      <c r="K514" s="138" t="str">
        <f>IF(SP_SUL!M517="","*",SP_SUL!M517)</f>
        <v>-</v>
      </c>
      <c r="L514" s="138" t="str">
        <f>IF(SP_SUL!N517="","*",SP_SUL!N517)</f>
        <v>-</v>
      </c>
      <c r="M514" s="139" t="str">
        <f>IF(SP_SUL!J517="","*",SP_SUL!J517)</f>
        <v>*</v>
      </c>
      <c r="N514" s="142" t="str">
        <f>IF(SP_SUL!K517="","*",SP_SUL!K517)</f>
        <v>*</v>
      </c>
      <c r="O514" s="142" t="str">
        <f>IF(SP_SUL!L517="","*",SP_SUL!L517)</f>
        <v>*</v>
      </c>
      <c r="P514" s="141" t="str">
        <f>IF(SP_SUL!O517="","*",SP_SUL!O517)</f>
        <v>*</v>
      </c>
      <c r="Q514" s="141" t="str">
        <f>IF(SP_SUL!P517="","*",SP_SUL!P517)</f>
        <v>*</v>
      </c>
      <c r="R514" s="143" t="str">
        <f>IF(SP_SUL!Q517="","*",CONCATENATE(SP_SUL!Q517," ",SP_SUL!R517))</f>
        <v>*</v>
      </c>
      <c r="S514" s="143" t="str">
        <f>IF(SP_SUL!V517="","*",SP_SUL!V517)</f>
        <v>*</v>
      </c>
      <c r="T514" s="143" t="str">
        <f>IF(SP_SUL!W517="","*",SP_SUL!W517)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>
        <f>IF(SP_SUL!B533="","*",SP_SUL!B533)</f>
        <v>46073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Contrato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MOD ZGP</v>
      </c>
      <c r="H532" s="143" t="str">
        <f>IF(SP_SUL!F535="","*",SP_SUL!F535)</f>
        <v>BLOCO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ZPT-ZGP</v>
      </c>
      <c r="L532" s="138" t="str">
        <f>IF(SP_SUL!N535="","*",SP_SUL!N535)</f>
        <v>ZPTZGP</v>
      </c>
      <c r="M532" s="139">
        <f>IF(SP_SUL!J535="","*",SP_SUL!J535)</f>
        <v>92</v>
      </c>
      <c r="N532" s="142">
        <f>IF(SP_SUL!K535="","*",SP_SUL!K535)</f>
        <v>102</v>
      </c>
      <c r="O532" s="142">
        <f>IF(SP_SUL!L535="","*",SP_SUL!L535)</f>
        <v>106</v>
      </c>
      <c r="P532" s="141">
        <f>IF(SP_SUL!O535="","*",SP_SUL!O535)</f>
        <v>0.33333333333333331</v>
      </c>
      <c r="Q532" s="141">
        <f>IF(SP_SUL!P535="","*",SP_SUL!P535)</f>
        <v>0.22916666666666666</v>
      </c>
      <c r="R532" s="143" t="str">
        <f>IF(SP_SUL!Q535="","*",CONCATENATE(SP_SUL!Q535," ",SP_SUL!R535))</f>
        <v>1 BINÁRIO</v>
      </c>
      <c r="S532" s="143" t="str">
        <f>IF(SP_SUL!V535="","*",SP_SUL!V535)</f>
        <v>Augusto</v>
      </c>
      <c r="T532" s="143" t="str">
        <f>IF(SP_SUL!W535="","*",SP_SUL!W535)</f>
        <v xml:space="preserve">Intervalo modernização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*</v>
      </c>
      <c r="C533" s="144" t="str">
        <f>IF(SP_SUL!Z536="","*",SP_SUL!Z536)</f>
        <v>*</v>
      </c>
      <c r="D533" s="138" t="str">
        <f>IF(SP_SUL!S536="","*",SP_SUL!S536)</f>
        <v>-</v>
      </c>
      <c r="E533" s="138" t="str">
        <f>IF(SP_SUL!T536="","*",SP_SUL!T536)</f>
        <v>-</v>
      </c>
      <c r="F533" s="143">
        <f>IF(SP_SUL!B536="","*",SP_SUL!B536)</f>
        <v>46073</v>
      </c>
      <c r="G533" s="143" t="str">
        <f>IF(SP_SUL!D536="","*",SP_SUL!D536)</f>
        <v>*</v>
      </c>
      <c r="H533" s="143" t="str">
        <f>IF(SP_SUL!F536="","*",SP_SUL!F536)</f>
        <v>*</v>
      </c>
      <c r="I533" s="143" t="str">
        <f>IF(SP_SUL!H536="","*",SP_SUL!H536)</f>
        <v>*</v>
      </c>
      <c r="J533" s="143" t="str">
        <f>IF(SP_SUL!I536="","*",SP_SUL!I536)</f>
        <v>*</v>
      </c>
      <c r="K533" s="138" t="str">
        <f>IF(SP_SUL!M536="","*",SP_SUL!M536)</f>
        <v>-</v>
      </c>
      <c r="L533" s="138" t="str">
        <f>IF(SP_SUL!N536="","*",SP_SUL!N536)</f>
        <v>-</v>
      </c>
      <c r="M533" s="139" t="str">
        <f>IF(SP_SUL!J536="","*",SP_SUL!J536)</f>
        <v>*</v>
      </c>
      <c r="N533" s="142" t="str">
        <f>IF(SP_SUL!K536="","*",SP_SUL!K536)</f>
        <v>*</v>
      </c>
      <c r="O533" s="142" t="str">
        <f>IF(SP_SUL!L536="","*",SP_SUL!L536)</f>
        <v>*</v>
      </c>
      <c r="P533" s="141" t="str">
        <f>IF(SP_SUL!O536="","*",SP_SUL!O536)</f>
        <v>*</v>
      </c>
      <c r="Q533" s="141" t="str">
        <f>IF(SP_SUL!P536="","*",SP_SUL!P536)</f>
        <v>*</v>
      </c>
      <c r="R533" s="143" t="str">
        <f>IF(SP_SUL!Q536="","*",CONCATENATE(SP_SUL!Q536," ",SP_SUL!R536))</f>
        <v>*</v>
      </c>
      <c r="S533" s="143" t="str">
        <f>IF(SP_SUL!V536="","*",SP_SUL!V536)</f>
        <v>*</v>
      </c>
      <c r="T533" s="143" t="str">
        <f>IF(SP_SUL!W536="","*",SP_SUL!W536)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*</v>
      </c>
      <c r="C534" s="144" t="str">
        <f>IF(SP_SUL!Z537="","*",SP_SUL!Z537)</f>
        <v>*</v>
      </c>
      <c r="D534" s="138" t="str">
        <f>IF(SP_SUL!S537="","*",SP_SUL!S537)</f>
        <v>-</v>
      </c>
      <c r="E534" s="138" t="str">
        <f>IF(SP_SUL!T537="","*",SP_SUL!T537)</f>
        <v>-</v>
      </c>
      <c r="F534" s="143">
        <f>IF(SP_SUL!B537="","*",SP_SUL!B537)</f>
        <v>46073</v>
      </c>
      <c r="G534" s="143" t="str">
        <f>IF(SP_SUL!D537="","*",SP_SUL!D537)</f>
        <v>*</v>
      </c>
      <c r="H534" s="143" t="str">
        <f>IF(SP_SUL!F537="","*",SP_SUL!F537)</f>
        <v>*</v>
      </c>
      <c r="I534" s="143" t="str">
        <f>IF(SP_SUL!H537="","*",SP_SUL!H537)</f>
        <v>*</v>
      </c>
      <c r="J534" s="143" t="str">
        <f>IF(SP_SUL!I537="","*",SP_SUL!I537)</f>
        <v>*</v>
      </c>
      <c r="K534" s="138" t="str">
        <f>IF(SP_SUL!M537="","*",SP_SUL!M537)</f>
        <v>-</v>
      </c>
      <c r="L534" s="138" t="str">
        <f>IF(SP_SUL!N537="","*",SP_SUL!N537)</f>
        <v>-</v>
      </c>
      <c r="M534" s="139" t="str">
        <f>IF(SP_SUL!J537="","*",SP_SUL!J537)</f>
        <v>*</v>
      </c>
      <c r="N534" s="142" t="str">
        <f>IF(SP_SUL!K537="","*",SP_SUL!K537)</f>
        <v>*</v>
      </c>
      <c r="O534" s="142" t="str">
        <f>IF(SP_SUL!L537="","*",SP_SUL!L537)</f>
        <v>*</v>
      </c>
      <c r="P534" s="141" t="str">
        <f>IF(SP_SUL!O537="","*",SP_SUL!O537)</f>
        <v>*</v>
      </c>
      <c r="Q534" s="141" t="str">
        <f>IF(SP_SUL!P537="","*",SP_SUL!P537)</f>
        <v>*</v>
      </c>
      <c r="R534" s="143" t="str">
        <f>IF(SP_SUL!Q537="","*",CONCATENATE(SP_SUL!Q537," ",SP_SUL!R537))</f>
        <v>*</v>
      </c>
      <c r="S534" s="143" t="str">
        <f>IF(SP_SUL!V537="","*",SP_SUL!V537)</f>
        <v>*</v>
      </c>
      <c r="T534" s="143" t="str">
        <f>IF(SP_SUL!W537="","*",SP_SUL!W537)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*</v>
      </c>
      <c r="C535" s="144" t="str">
        <f>IF(SP_SUL!Z538="","*",SP_SUL!Z538)</f>
        <v>*</v>
      </c>
      <c r="D535" s="138" t="str">
        <f>IF(SP_SUL!S538="","*",SP_SUL!S538)</f>
        <v>-</v>
      </c>
      <c r="E535" s="138" t="str">
        <f>IF(SP_SUL!T538="","*",SP_SUL!T538)</f>
        <v>-</v>
      </c>
      <c r="F535" s="143">
        <f>IF(SP_SUL!B538="","*",SP_SUL!B538)</f>
        <v>46073</v>
      </c>
      <c r="G535" s="143" t="str">
        <f>IF(SP_SUL!D538="","*",SP_SUL!D538)</f>
        <v>*</v>
      </c>
      <c r="H535" s="143" t="str">
        <f>IF(SP_SUL!F538="","*",SP_SUL!F538)</f>
        <v>*</v>
      </c>
      <c r="I535" s="143" t="str">
        <f>IF(SP_SUL!H538="","*",SP_SUL!H538)</f>
        <v>*</v>
      </c>
      <c r="J535" s="143" t="str">
        <f>IF(SP_SUL!I538="","*",SP_SUL!I538)</f>
        <v>*</v>
      </c>
      <c r="K535" s="138" t="str">
        <f>IF(SP_SUL!M538="","*",SP_SUL!M538)</f>
        <v>-</v>
      </c>
      <c r="L535" s="138" t="str">
        <f>IF(SP_SUL!N538="","*",SP_SUL!N538)</f>
        <v>-</v>
      </c>
      <c r="M535" s="139" t="str">
        <f>IF(SP_SUL!J538="","*",SP_SUL!J538)</f>
        <v>*</v>
      </c>
      <c r="N535" s="142" t="str">
        <f>IF(SP_SUL!K538="","*",SP_SUL!K538)</f>
        <v>*</v>
      </c>
      <c r="O535" s="142" t="str">
        <f>IF(SP_SUL!L538="","*",SP_SUL!L538)</f>
        <v>*</v>
      </c>
      <c r="P535" s="141" t="str">
        <f>IF(SP_SUL!O538="","*",SP_SUL!O538)</f>
        <v>*</v>
      </c>
      <c r="Q535" s="141" t="str">
        <f>IF(SP_SUL!P538="","*",SP_SUL!P538)</f>
        <v>*</v>
      </c>
      <c r="R535" s="143" t="str">
        <f>IF(SP_SUL!Q538="","*",CONCATENATE(SP_SUL!Q538," ",SP_SUL!R538))</f>
        <v>*</v>
      </c>
      <c r="S535" s="143" t="str">
        <f>IF(SP_SUL!V538="","*",SP_SUL!V538)</f>
        <v>*</v>
      </c>
      <c r="T535" s="143" t="str">
        <f>IF(SP_SUL!W538="","*",SP_SUL!W538)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*</v>
      </c>
      <c r="C536" s="144" t="str">
        <f>IF(SP_SUL!Z539="","*",SP_SUL!Z539)</f>
        <v>*</v>
      </c>
      <c r="D536" s="138" t="str">
        <f>IF(SP_SUL!S539="","*",SP_SUL!S539)</f>
        <v>-</v>
      </c>
      <c r="E536" s="138" t="str">
        <f>IF(SP_SUL!T539="","*",SP_SUL!T539)</f>
        <v>-</v>
      </c>
      <c r="F536" s="143">
        <f>IF(SP_SUL!B539="","*",SP_SUL!B539)</f>
        <v>46073</v>
      </c>
      <c r="G536" s="143" t="str">
        <f>IF(SP_SUL!D539="","*",SP_SUL!D539)</f>
        <v>*</v>
      </c>
      <c r="H536" s="143" t="str">
        <f>IF(SP_SUL!F539="","*",SP_SUL!F539)</f>
        <v>*</v>
      </c>
      <c r="I536" s="143" t="str">
        <f>IF(SP_SUL!H539="","*",SP_SUL!H539)</f>
        <v>*</v>
      </c>
      <c r="J536" s="143" t="str">
        <f>IF(SP_SUL!I539="","*",SP_SUL!I539)</f>
        <v>*</v>
      </c>
      <c r="K536" s="138" t="str">
        <f>IF(SP_SUL!M539="","*",SP_SUL!M539)</f>
        <v>-</v>
      </c>
      <c r="L536" s="138" t="str">
        <f>IF(SP_SUL!N539="","*",SP_SUL!N539)</f>
        <v>-</v>
      </c>
      <c r="M536" s="139" t="str">
        <f>IF(SP_SUL!J539="","*",SP_SUL!J539)</f>
        <v>*</v>
      </c>
      <c r="N536" s="142" t="str">
        <f>IF(SP_SUL!K539="","*",SP_SUL!K539)</f>
        <v>*</v>
      </c>
      <c r="O536" s="142" t="str">
        <f>IF(SP_SUL!L539="","*",SP_SUL!L539)</f>
        <v>*</v>
      </c>
      <c r="P536" s="141" t="str">
        <f>IF(SP_SUL!O539="","*",SP_SUL!O539)</f>
        <v>*</v>
      </c>
      <c r="Q536" s="141" t="str">
        <f>IF(SP_SUL!P539="","*",SP_SUL!P539)</f>
        <v>*</v>
      </c>
      <c r="R536" s="143" t="str">
        <f>IF(SP_SUL!Q539="","*",CONCATENATE(SP_SUL!Q539," ",SP_SUL!R539))</f>
        <v>*</v>
      </c>
      <c r="S536" s="143" t="str">
        <f>IF(SP_SUL!V539="","*",SP_SUL!V539)</f>
        <v>*</v>
      </c>
      <c r="T536" s="143" t="str">
        <f>IF(SP_SUL!W539="","*",SP_SUL!W539)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>
        <f>IF(SP_SUL!B540="","*",SP_SUL!B540)</f>
        <v>46073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1771</v>
      </c>
      <c r="C2" s="120" t="s">
        <v>1772</v>
      </c>
      <c r="D2" s="75" t="s">
        <v>982</v>
      </c>
      <c r="E2" s="75" t="s">
        <v>1773</v>
      </c>
      <c r="F2" s="98" t="s">
        <v>1774</v>
      </c>
      <c r="G2" s="75" t="s">
        <v>1775</v>
      </c>
      <c r="H2" s="75" t="s">
        <v>1776</v>
      </c>
      <c r="I2" s="75" t="s">
        <v>1777</v>
      </c>
      <c r="J2" s="75" t="s">
        <v>1778</v>
      </c>
      <c r="K2" s="77" t="s">
        <v>1779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-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*</v>
      </c>
      <c r="E511" s="93" t="str">
        <f>IF(SP_SUL!H515="","*",SP_SUL!H515)</f>
        <v>*</v>
      </c>
      <c r="F511" s="99" t="str">
        <f>IF(SP_SUL!M515="","*",SP_SUL!M515)</f>
        <v>-</v>
      </c>
      <c r="G511" s="94" t="str">
        <f>IF(SP_SUL!I515="","*",SP_SUL!I515)</f>
        <v>*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*</v>
      </c>
      <c r="E512" s="93" t="str">
        <f>IF(SP_SUL!H516="","*",SP_SUL!H516)</f>
        <v>*</v>
      </c>
      <c r="F512" s="99" t="str">
        <f>IF(SP_SUL!M516="","*",SP_SUL!M516)</f>
        <v>-</v>
      </c>
      <c r="G512" s="94" t="str">
        <f>IF(SP_SUL!I516="","*",SP_SUL!I516)</f>
        <v>*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*</v>
      </c>
      <c r="E513" s="93" t="str">
        <f>IF(SP_SUL!H517="","*",SP_SUL!H517)</f>
        <v>*</v>
      </c>
      <c r="F513" s="99" t="str">
        <f>IF(SP_SUL!M517="","*",SP_SUL!M517)</f>
        <v>-</v>
      </c>
      <c r="G513" s="94" t="str">
        <f>IF(SP_SUL!I517="","*",SP_SUL!I517)</f>
        <v>*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MOD ZGP</v>
      </c>
      <c r="E531" s="93" t="str">
        <f>IF(SP_SUL!H535="","*",SP_SUL!H535)</f>
        <v>-</v>
      </c>
      <c r="F531" s="99" t="str">
        <f>IF(SP_SUL!M535="","*",SP_SUL!M535)</f>
        <v>ZPT-ZGP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*</v>
      </c>
      <c r="E532" s="93" t="str">
        <f>IF(SP_SUL!H536="","*",SP_SUL!H536)</f>
        <v>*</v>
      </c>
      <c r="F532" s="99" t="str">
        <f>IF(SP_SUL!M536="","*",SP_SUL!M536)</f>
        <v>-</v>
      </c>
      <c r="G532" s="94" t="str">
        <f>IF(SP_SUL!I536="","*",SP_SUL!I536)</f>
        <v>*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*</v>
      </c>
      <c r="K532" s="96" t="str">
        <f>IF(SP_SUL!AD536="","*",SP_SUL!AD536)</f>
        <v>*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*</v>
      </c>
      <c r="E533" s="93" t="str">
        <f>IF(SP_SUL!H537="","*",SP_SUL!H537)</f>
        <v>*</v>
      </c>
      <c r="F533" s="99" t="str">
        <f>IF(SP_SUL!M537="","*",SP_SUL!M537)</f>
        <v>-</v>
      </c>
      <c r="G533" s="94" t="str">
        <f>IF(SP_SUL!I537="","*",SP_SUL!I537)</f>
        <v>*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*</v>
      </c>
      <c r="K533" s="96" t="str">
        <f>IF(SP_SUL!AD537="","*",SP_SUL!AD537)</f>
        <v>*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*</v>
      </c>
      <c r="E534" s="93" t="str">
        <f>IF(SP_SUL!H538="","*",SP_SUL!H538)</f>
        <v>*</v>
      </c>
      <c r="F534" s="99" t="str">
        <f>IF(SP_SUL!M538="","*",SP_SUL!M538)</f>
        <v>-</v>
      </c>
      <c r="G534" s="94" t="str">
        <f>IF(SP_SUL!I538="","*",SP_SUL!I538)</f>
        <v>*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*</v>
      </c>
      <c r="K534" s="96" t="str">
        <f>IF(SP_SUL!AD538="","*",SP_SUL!AD538)</f>
        <v>*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*</v>
      </c>
      <c r="E535" s="93" t="str">
        <f>IF(SP_SUL!H539="","*",SP_SUL!H539)</f>
        <v>*</v>
      </c>
      <c r="F535" s="99" t="str">
        <f>IF(SP_SUL!M539="","*",SP_SUL!M539)</f>
        <v>-</v>
      </c>
      <c r="G535" s="94" t="str">
        <f>IF(SP_SUL!I539="","*",SP_SUL!I539)</f>
        <v>*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*</v>
      </c>
      <c r="K535" s="96" t="str">
        <f>IF(SP_SUL!AD539="","*",SP_SUL!AD539)</f>
        <v>*</v>
      </c>
    </row>
    <row r="536" spans="2:11" hidden="1">
      <c r="B536" s="93" t="str">
        <f>IF(SP_SUL!Y540="","*",SP_SUL!Y540)</f>
        <v>*</v>
      </c>
      <c r="C536" s="94">
        <f>IF(SP_SUL!B540="","*",SP_SUL!B540)</f>
        <v>46073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1780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2026-02-19T17:05:08Z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