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08" documentId="8_{B6337239-1A00-434D-AAD0-422EA1FEB5AE}" xr6:coauthVersionLast="47" xr6:coauthVersionMax="47" xr10:uidLastSave="{7AA7C2EC-8895-46C3-A351-530B56CFDCA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1" i="1" a="1"/>
  <c r="M411" i="1"/>
  <c r="N411" i="1" a="1"/>
  <c r="N411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0" i="1" a="1"/>
  <c r="M420" i="1"/>
  <c r="N420" i="1" a="1"/>
  <c r="N420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<sst xmlns="http://schemas.openxmlformats.org/spreadsheetml/2006/main" count="7387" uniqueCount="1862">
  <si>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</si>
  <si>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</si>
  <si>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</si>
  <si>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</si>
  <si>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</si>
  <si>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</si>
  <si>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</si>
  <si>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</si>
  <si>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</si>
  <si>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</si>
  <si>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</si>
  <si>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</si>
  <si>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</si>
  <si>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</si>
  <si>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</si>
  <si>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</si>
  <si>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</si>
  <si>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</si>
  <si>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</si>
  <si>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</si>
  <si>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</si>
  <si>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</si>
  <si>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</si>
  <si>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</si>
  <si>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</si>
  <si>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</si>
  <si>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</si>
  <si>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</si>
  <si>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</si>
  <si>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</si>
  <si>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</si>
  <si>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</si>
  <si>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</si>
  <si>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</si>
  <si>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</si>
  <si>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</si>
  <si>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</si>
  <si>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</si>
  <si>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</si>
  <si>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</si>
  <si>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</si>
  <si>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</si>
  <si>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</si>
  <si>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</si>
  <si>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</si>
  <si>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</si>
  <si>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</si>
  <si>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</si>
  <si>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</si>
  <si>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</si>
  <si>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</si>
  <si>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</si>
  <si>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</si>
  <si>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</si>
  <si>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</si>
  <si>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</si>
  <si>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</si>
  <si>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</si>
  <si>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</si>
  <si>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</si>
  <si>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</si>
  <si>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</si>
  <si>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</si>
  <si>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</si>
  <si>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</si>
  <si>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</si>
  <si>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</si>
  <si>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</si>
  <si>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</si>
  <si>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</si>
  <si>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</si>
  <si>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</si>
  <si>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</si>
  <si>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</si>
  <si>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</si>
  <si>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</si>
  <si>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</si>
  <si>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</si>
  <si>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</si>
  <si>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</si>
  <si>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</si>
  <si>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</si>
  <si>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</si>
  <si>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</si>
  <si>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</si>
  <si>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</si>
  <si>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</si>
  <si>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</si>
  <si>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</si>
  <si>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</si>
  <si>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</si>
  <si>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</si>
  <si>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</si>
  <si>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</si>
  <si>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</si>
  <si>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</si>
  <si>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</si>
  <si>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</si>
  <si>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</si>
  <si>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</si>
  <si>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</si>
  <si>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</si>
  <si>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</si>
  <si>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</si>
  <si>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</si>
  <si>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</si>
  <si>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</si>
  <si>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</si>
  <si>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</si>
  <si>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</si>
  <si>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</si>
  <si>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</si>
  <si>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</si>
  <si>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</si>
  <si>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</si>
  <si>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</si>
  <si>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</si>
  <si>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</si>
  <si>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</si>
  <si>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</si>
  <si>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</si>
  <si>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</si>
  <si>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</si>
  <si>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</si>
  <si>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</si>
  <si>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</si>
  <si>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</si>
  <si>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</si>
  <si>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</si>
  <si>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</si>
  <si>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</si>
  <si>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</si>
  <si>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</si>
  <si>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</si>
  <si>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</si>
  <si>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</si>
  <si>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</si>
  <si>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</si>
  <si>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</si>
  <si>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</si>
  <si>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</si>
  <si>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</si>
  <si>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</si>
  <si>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</si>
  <si>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</si>
  <si>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</si>
  <si>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</si>
  <si>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</si>
  <si>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</si>
  <si>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</si>
  <si>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</si>
  <si>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</si>
  <si>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</si>
  <si>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</si>
  <si>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</si>
  <si>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</si>
  <si>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</si>
  <si>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</si>
  <si>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</si>
  <si>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</si>
  <si>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</si>
  <si>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</si>
  <si>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</si>
  <si>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</si>
  <si>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</si>
  <si>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</si>
  <si>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</si>
  <si>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</si>
  <si>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</si>
  <si>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</si>
  <si>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</si>
  <si>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</si>
  <si>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</si>
  <si>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</si>
  <si>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</si>
  <si>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</si>
  <si>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</si>
  <si>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</si>
  <si>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</si>
  <si>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</si>
  <si>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</si>
  <si>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</si>
  <si>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</si>
  <si>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</si>
  <si>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</si>
  <si>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</si>
  <si>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</si>
  <si>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</si>
  <si>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</si>
  <si>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</si>
  <si>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</si>
  <si>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</si>
  <si>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</si>
  <si>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</si>
  <si>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</si>
  <si>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</si>
  <si>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</si>
  <si>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</si>
  <si>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</si>
  <si>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</si>
  <si>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</si>
  <si>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</si>
  <si>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</si>
  <si>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</si>
  <si>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</si>
  <si>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</si>
  <si>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</si>
  <si>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</si>
  <si>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</si>
  <si>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</si>
  <si>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</si>
  <si>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</si>
  <si>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</si>
  <si>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</si>
  <si>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</si>
  <si>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</si>
  <si>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</si>
  <si>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</si>
  <si>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</si>
  <si>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</si>
  <si>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</si>
  <si>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</si>
  <si>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</si>
  <si>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</si>
  <si>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</si>
  <si>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</si>
  <si>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</si>
  <si>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</si>
  <si>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</si>
  <si>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</si>
  <si>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</si>
  <si>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</si>
  <si>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</si>
  <si>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</si>
  <si>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</si>
  <si>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</si>
  <si>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</si>
  <si>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</si>
  <si>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</si>
  <si>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</si>
  <si>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</si>
  <si>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</si>
  <si>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</si>
  <si>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</si>
  <si>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</si>
  <si>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</si>
  <si>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</si>
  <si>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</si>
  <si>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</si>
  <si>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</si>
  <si>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</si>
  <si>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</si>
  <si>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</si>
  <si>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</si>
  <si>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</si>
  <si>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</si>
  <si>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</si>
  <si>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</si>
  <si>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</si>
  <si>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</si>
  <si>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</si>
  <si>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</si>
  <si>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</si>
  <si>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</si>
  <si>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</si>
  <si>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</si>
  <si>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</si>
  <si>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</si>
  <si>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</si>
  <si>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</si>
  <si>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</si>
  <si>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</si>
  <si>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</si>
  <si>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</si>
  <si>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</si>
  <si>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</si>
  <si>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</si>
  <si>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</si>
  <si>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</si>
  <si>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</si>
  <si>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</si>
  <si>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</si>
  <si>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</si>
  <si>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</si>
  <si>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</si>
  <si>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</si>
  <si>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</si>
  <si>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</si>
  <si>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</si>
  <si>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</si>
  <si>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</si>
  <si>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</si>
  <si>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</si>
  <si>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</si>
  <si>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</si>
  <si>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</si>
  <si>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</si>
  <si>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</si>
  <si>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</si>
  <si>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</si>
  <si>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</si>
  <si>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</si>
  <si>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</si>
  <si>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</si>
  <si>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</si>
  <si>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</si>
  <si>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</si>
  <si>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</si>
  <si>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</si>
  <si>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</si>
  <si>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</si>
  <si>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</si>
  <si>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</si>
  <si>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</si>
  <si>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</si>
  <si>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</si>
  <si>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</si>
  <si>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</si>
  <si>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</si>
  <si>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</si>
  <si>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</si>
  <si>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</si>
  <si>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</si>
  <si>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</si>
  <si>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</si>
  <si>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</si>
  <si>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</si>
  <si>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</si>
  <si>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</si>
  <si>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</si>
  <si>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</si>
  <si>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</si>
  <si>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</si>
  <si>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</si>
  <si>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</si>
  <si>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</si>
  <si>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</si>
  <si>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</si>
  <si>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</si>
  <si>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</si>
  <si>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</si>
  <si>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</si>
  <si>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</si>
  <si>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</si>
  <si>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</si>
  <si>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</si>
  <si>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</si>
  <si>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</si>
  <si>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</si>
  <si>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</si>
  <si>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</si>
  <si>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</si>
  <si>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</si>
  <si>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</si>
  <si>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</si>
  <si>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</si>
  <si>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</si>
  <si>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</si>
  <si>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</si>
  <si>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</si>
  <si>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</si>
  <si>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</si>
  <si>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</si>
  <si>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</si>
  <si>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</si>
  <si>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</si>
  <si>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</si>
  <si>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</si>
  <si>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</si>
  <si>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</si>
  <si>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</si>
  <si>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</si>
  <si>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</si>
  <si>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</si>
  <si>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</si>
  <si>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</si>
  <si>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</si>
  <si>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</si>
  <si>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</si>
  <si>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</si>
  <si>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</si>
  <si>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</si>
  <si>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</si>
  <si>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</si>
  <si>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</si>
  <si>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</si>
  <si>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</si>
  <si>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</si>
  <si>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</si>
  <si>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</si>
  <si>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</si>
  <si>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</si>
  <si>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</si>
  <si>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</si>
  <si>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</si>
  <si>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</si>
  <si>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</si>
  <si>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</si>
  <si>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</si>
  <si>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</si>
  <si>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</si>
  <si>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</si>
  <si>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</si>
  <si>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</si>
  <si>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</si>
  <si>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</si>
  <si>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</si>
  <si>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</si>
  <si>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</si>
  <si>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</si>
  <si>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</si>
  <si>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</si>
  <si>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</si>
  <si>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</si>
  <si>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</si>
  <si>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</si>
  <si>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</si>
  <si>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</si>
  <si>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</si>
  <si>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</si>
  <si>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</si>
  <si>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</si>
  <si>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</si>
  <si>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</si>
  <si>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</si>
  <si>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</si>
  <si>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</si>
  <si>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</si>
  <si>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</si>
  <si>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</si>
  <si>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</si>
  <si>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</si>
  <si>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</si>
  <si>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</si>
  <si>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</si>
  <si>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</si>
  <si>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</si>
  <si>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</si>
  <si>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</si>
  <si>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</si>
  <si>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</si>
  <si>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</si>
  <si>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</si>
  <si>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</si>
  <si>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</si>
  <si>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</si>
  <si>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</si>
  <si>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</si>
  <si>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</si>
  <si>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</si>
  <si>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</si>
  <si>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</si>
  <si>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</si>
  <si>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</si>
  <si>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</si>
  <si>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</si>
  <si>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</si>
  <si>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</si>
  <si>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</si>
  <si>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</si>
  <si>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</si>
  <si>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</si>
  <si>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</si>
  <si>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</si>
  <si>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</si>
  <si>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</si>
  <si>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</si>
  <si>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</si>
  <si>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</si>
  <si>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</si>
  <si>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</si>
  <si>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</si>
  <si>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</si>
  <si>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</si>
  <si>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</si>
  <si>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</si>
  <si>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</si>
  <si>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</si>
  <si>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</si>
  <si>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</si>
  <si>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</si>
  <si>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</si>
  <si>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</si>
  <si>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</si>
  <si>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</si>
  <si>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</si>
  <si>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</si>
  <si>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</si>
  <si>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</si>
  <si>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</si>
  <si>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</si>
  <si>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</si>
  <si>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</si>
  <si>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</si>
  <si>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</si>
  <si>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</si>
  <si>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</si>
  <si>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</si>
  <si>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</si>
  <si>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</si>
  <si>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</si>
  <si>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</si>
  <si>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</si>
  <si>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</si>
  <si>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</si>
  <si>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</si>
  <si>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</si>
  <si>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</si>
  <si>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</si>
  <si>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</si>
  <si>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</si>
  <si>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</si>
  <si>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</si>
  <si>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</si>
  <si>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</si>
  <si>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</si>
  <si>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</si>
  <si>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</si>
  <si>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</si>
  <si>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</si>
  <si>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</si>
  <si>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</si>
  <si>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</si>
  <si>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</si>
  <si>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</si>
  <si>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</si>
  <si>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</si>
  <si>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</si>
  <si>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</si>
  <si>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</si>
  <si>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</si>
  <si>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</si>
  <si>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</si>
  <si>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</si>
  <si>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</si>
  <si>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</si>
  <si>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</si>
  <si>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</si>
  <si>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</si>
  <si>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</si>
  <si>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</si>
  <si>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</si>
  <si>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</si>
  <si>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</si>
  <si>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</si>
  <si>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</si>
  <si>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</si>
  <si>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</si>
  <si>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</si>
  <si>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</si>
  <si>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</si>
  <si>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</si>
  <si>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</si>
  <si>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</si>
  <si>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</si>
  <si>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</si>
  <si>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</si>
  <si>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</si>
  <si>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</si>
  <si>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</si>
  <si>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</si>
  <si>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</si>
  <si>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</si>
  <si>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</si>
  <si>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</si>
  <si>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</si>
  <si>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</si>
  <si>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</si>
  <si>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</si>
  <si>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</si>
  <si>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</si>
  <si>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</si>
  <si>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</si>
  <si>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</si>
  <si>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</si>
  <si>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</si>
  <si>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</si>
  <si>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</si>
  <si>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</si>
  <si>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</si>
  <si>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</si>
  <si>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</si>
  <si>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</si>
  <si>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</si>
  <si>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</si>
  <si>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</si>
  <si>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</si>
  <si>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</si>
  <si>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</si>
  <si>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</si>
  <si>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</si>
  <si>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</si>
  <si>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</si>
  <si>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</si>
  <si>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</si>
  <si>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</si>
  <si>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</si>
  <si>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</si>
  <si>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</si>
  <si>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</si>
  <si>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</si>
  <si>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</si>
  <si>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</si>
  <si>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</si>
  <si>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</si>
  <si>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</si>
  <si>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</si>
  <si>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</si>
  <si>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</si>
  <si>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</si>
  <si>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</si>
  <si>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</si>
  <si>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</si>
  <si>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</si>
  <si>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</si>
  <si>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</si>
  <si>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</si>
  <si>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</si>
  <si>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</si>
  <si>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</si>
  <si>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</si>
  <si>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</si>
  <si>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</si>
  <si>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</si>
  <si>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</si>
  <si>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</si>
  <si>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</si>
  <si>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</si>
  <si>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</si>
  <si>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</si>
  <si>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</si>
  <si>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</si>
  <si>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</si>
  <si>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</si>
  <si>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</si>
  <si>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</si>
  <si>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</si>
  <si>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</si>
  <si>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</si>
  <si>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</si>
  <si>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</si>
  <si>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</si>
  <si>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</si>
  <si>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</si>
  <si>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</si>
  <si>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</si>
  <si>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</si>
  <si>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</si>
  <si>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</si>
  <si>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</si>
  <si>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</si>
  <si>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</si>
  <si>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</si>
  <si>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</si>
  <si>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</si>
  <si>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</si>
  <si>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</si>
  <si>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</si>
  <si>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</si>
  <si>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</si>
  <si>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</si>
  <si>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</si>
  <si>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</si>
  <si>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</si>
  <si>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</si>
  <si>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</si>
  <si>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</si>
  <si>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</si>
  <si>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</si>
  <si>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</si>
  <si>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</si>
  <si>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</si>
  <si>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</si>
  <si>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</si>
  <si>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</si>
  <si>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</si>
  <si>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</si>
  <si>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</si>
  <si>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</si>
  <si>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</si>
  <si>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</si>
  <si>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</si>
  <si>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</si>
  <si>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</si>
  <si>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</si>
  <si>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</si>
  <si>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</si>
  <si>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</si>
  <si>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</si>
  <si>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</si>
  <si>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</si>
  <si>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</si>
  <si>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</si>
  <si>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</si>
  <si>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</si>
  <si>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</si>
  <si>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</si>
  <si>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</si>
  <si>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</si>
  <si>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</si>
  <si>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</si>
  <si>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</si>
  <si>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</si>
  <si>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</si>
  <si>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</si>
  <si>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</si>
  <si>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</si>
  <si>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</si>
  <si>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</si>
  <si>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</si>
  <si>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</si>
  <si>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</si>
  <si>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</si>
  <si>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</si>
  <si>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</si>
  <si>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</si>
  <si>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</si>
  <si>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</si>
  <si>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</si>
  <si>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</si>
  <si>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</si>
  <si>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</si>
  <si>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</si>
  <si>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</si>
  <si>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</si>
  <si>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</si>
  <si>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</si>
  <si>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</si>
  <si>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</si>
  <si>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</si>
  <si>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</si>
  <si>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</si>
  <si>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</si>
  <si>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</si>
  <si>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</si>
  <si>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</si>
  <si>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</si>
  <si>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</si>
  <si>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</si>
  <si>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</si>
  <si>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</si>
  <si>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</si>
  <si>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</si>
  <si>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</si>
  <si>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</si>
  <si>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</si>
  <si>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</si>
  <si>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</si>
  <si>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</si>
  <si>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</si>
  <si>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</si>
  <si>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</si>
  <si>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</si>
  <si>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</si>
  <si>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</si>
  <si>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</si>
  <si>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</si>
  <si>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</si>
  <si>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</si>
  <si>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</si>
  <si>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</si>
  <si>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</si>
  <si>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</si>
  <si>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</si>
  <si>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</si>
  <si>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</si>
  <si>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</si>
  <si>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</si>
  <si>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</si>
  <si>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</si>
  <si>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</si>
  <si>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</si>
  <si>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</si>
  <si>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</si>
  <si>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</si>
  <si>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</si>
  <si>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</si>
  <si>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</si>
  <si>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</si>
  <si>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</si>
  <si>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</si>
  <si>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</si>
  <si>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</si>
  <si>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</si>
  <si>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</si>
  <si>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</si>
  <si>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</si>
  <si>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</si>
  <si>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</si>
  <si>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</si>
  <si>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</si>
  <si>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</si>
  <si>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</si>
  <si>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</si>
  <si>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</si>
  <si>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</si>
  <si>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</si>
  <si>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</si>
  <si>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</si>
  <si>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</si>
  <si>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</si>
  <si>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</si>
  <si>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</si>
  <si>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</si>
  <si>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</si>
  <si>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</si>
  <si>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</si>
  <si>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</si>
  <si>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</si>
  <si>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</si>
  <si>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</si>
  <si>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</si>
  <si>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</si>
  <si>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</si>
  <si>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</si>
  <si>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</si>
  <si>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</si>
  <si>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</si>
  <si>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</si>
  <si>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</si>
  <si>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</si>
  <si>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</si>
  <si>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</si>
  <si>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</si>
  <si>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</si>
  <si>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</si>
  <si>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</si>
  <si>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</si>
  <si>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</si>
  <si>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</si>
  <si>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</si>
  <si>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</si>
  <si>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</si>
  <si>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</si>
  <si>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</si>
  <si>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</si>
  <si>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</si>
  <si>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</si>
  <si>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</si>
  <si>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</si>
  <si>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</si>
  <si>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</si>
  <si>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</si>
  <si>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</si>
  <si>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</si>
  <si>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</si>
  <si>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</si>
  <si>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</si>
  <si>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</si>
  <si>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</si>
  <si>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</si>
  <si>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</si>
  <si>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</si>
  <si>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</si>
  <si>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</si>
  <si>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</si>
  <si>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</si>
  <si>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</si>
  <si>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</si>
  <si>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</si>
  <si>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</si>
  <si>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</si>
  <si>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</si>
  <si>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</si>
  <si>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</si>
  <si>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</si>
  <si>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</si>
  <si>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</si>
  <si>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</si>
  <si>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</si>
  <si>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</si>
  <si>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</si>
  <si>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</si>
  <si>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</si>
  <si>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</si>
  <si>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</si>
  <si>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</si>
  <si>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</si>
  <si>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</si>
  <si>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</si>
  <si>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</si>
  <si>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</si>
  <si>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</si>
  <si>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</si>
  <si>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</si>
  <si>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</si>
  <si>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</si>
  <si>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</si>
  <si>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</si>
  <si>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</si>
  <si>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</si>
  <si>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</si>
  <si>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</si>
  <si>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</si>
  <si>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</si>
  <si>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</si>
  <si>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</si>
  <si>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</si>
  <si>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</si>
  <si>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</si>
  <si>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</si>
  <si>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</si>
  <si>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</si>
  <si>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</si>
  <si>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</si>
  <si>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</si>
  <si>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</si>
  <si>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</si>
  <si>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</si>
  <si>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</si>
  <si>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</si>
  <si>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</si>
  <si>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</si>
  <si>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</si>
  <si>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</si>
  <si>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</si>
  <si>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</si>
  <si>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</si>
  <si>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</si>
  <si>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</si>
  <si>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</si>
  <si>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</si>
  <si>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</si>
  <si>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</si>
  <si>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</si>
  <si>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</si>
  <si>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</si>
  <si>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</si>
  <si>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</si>
  <si>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</si>
  <si>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</si>
  <si>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</si>
  <si>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</si>
  <si>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</si>
  <si>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</si>
  <si>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</si>
  <si>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</si>
  <si>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</si>
  <si>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</si>
  <si>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</si>
  <si>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</si>
  <si>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</si>
  <si>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</si>
  <si>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</si>
  <si>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</si>
  <si>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</si>
  <si>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</si>
  <si>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</si>
  <si>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</si>
  <si>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</si>
  <si>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</si>
  <si>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</si>
  <si>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</si>
  <si>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</si>
  <si>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</si>
  <si>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</si>
  <si>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</si>
  <si>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</si>
  <si>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</si>
  <si>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</si>
  <si>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</si>
  <si>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</si>
  <si>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</si>
  <si>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</si>
  <si>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</si>
  <si>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</si>
  <si>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</si>
  <si>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</si>
  <si>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</si>
  <si>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</si>
  <si>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</si>
  <si>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</si>
  <si>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</si>
  <si>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</si>
  <si>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</si>
  <si>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</si>
  <si>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</si>
  <si>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</si>
  <si>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</si>
  <si>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</si>
  <si>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</si>
  <si>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</si>
  <si>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</si>
  <si>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</si>
  <si>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</si>
  <si>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</si>
  <si>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</si>
  <si>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</si>
  <si>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</si>
  <si>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</si>
  <si>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</si>
  <si>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</si>
  <si>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</si>
  <si>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</si>
  <si>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</si>
  <si>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</si>
  <si>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</si>
  <si>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</si>
  <si>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</si>
  <si>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</si>
  <si>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</si>
  <si>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</si>
  <si>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</si>
  <si>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</si>
  <si>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</si>
  <si>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</si>
  <si>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</si>
  <si>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</si>
  <si>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</si>
  <si>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</si>
  <si>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</si>
  <si>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</si>
  <si>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</si>
  <si>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</si>
  <si>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</si>
  <si>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</si>
  <si>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</si>
  <si>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</si>
  <si>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</si>
  <si>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</si>
  <si>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</si>
  <si>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</si>
  <si>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</si>
  <si>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</si>
  <si>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</si>
  <si>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</si>
  <si>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</si>
  <si>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</si>
  <si>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</si>
  <si>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</si>
  <si>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</si>
  <si>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</si>
  <si>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</si>
  <si>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</si>
  <si>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</si>
  <si>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</si>
  <si>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</si>
  <si>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</si>
  <si>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</si>
  <si>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</si>
  <si>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</si>
  <si>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</si>
  <si>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</si>
  <si>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</si>
  <si>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</si>
  <si>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</si>
  <si>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</si>
  <si>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</si>
  <si>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</si>
  <si>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</si>
  <si>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</si>
  <si>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</si>
  <si>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</si>
  <si>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</si>
  <si>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</si>
  <si>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</si>
  <si>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</si>
  <si>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</si>
  <si>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</si>
  <si>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</si>
  <si>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</si>
  <si>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</si>
  <si>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</si>
  <si>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</si>
  <si>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</si>
  <si>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</si>
  <si>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</si>
  <si>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</si>
  <si>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</si>
  <si>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</si>
  <si>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</si>
  <si>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</si>
  <si>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</si>
  <si>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</si>
  <si>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</si>
  <si>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</si>
  <si>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</si>
  <si>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</si>
  <si>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</si>
  <si>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</si>
  <si>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</si>
  <si>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</si>
  <si>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</si>
  <si>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</si>
  <si>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</si>
  <si>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</si>
  <si>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</si>
  <si>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</si>
  <si>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</si>
  <si>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</si>
  <si>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</si>
  <si>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</si>
  <si>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</si>
  <si>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</si>
  <si>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</si>
  <si>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</si>
  <si>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</si>
  <si>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</si>
  <si>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</si>
  <si>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</si>
  <si>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</si>
  <si>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</si>
  <si>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</si>
  <si>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</si>
  <si>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</si>
  <si>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</si>
  <si>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</si>
  <si>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</si>
  <si>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</si>
  <si>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</si>
  <si>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</si>
  <si>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</si>
  <si>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</si>
  <si>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</si>
  <si>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</si>
  <si>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</si>
  <si>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</si>
  <si>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</si>
  <si>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</si>
  <si>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</si>
  <si>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</si>
  <si>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</si>
  <si>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</si>
  <si>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</si>
  <si>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</si>
  <si>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</si>
  <si>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</si>
  <si>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</si>
  <si>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</si>
  <si>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</si>
  <si>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</si>
  <si>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</si>
  <si>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</si>
  <si>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</si>
  <si>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</si>
  <si>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</si>
  <si>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</si>
  <si>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</si>
  <si>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</si>
  <si>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</si>
  <si>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</si>
  <si>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</si>
  <si>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</si>
  <si>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</si>
  <si>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</si>
  <si>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</si>
  <si>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</si>
  <si>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</si>
  <si>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</si>
  <si>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</si>
  <si>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</si>
  <si>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</si>
  <si>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</si>
  <si>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</si>
  <si>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</si>
  <si>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</si>
  <si>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</si>
  <si>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</si>
  <si>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</si>
  <si>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</si>
  <si>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</si>
  <si>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</si>
  <si>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</si>
  <si>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</si>
  <si>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</si>
  <si>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</si>
  <si>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</si>
  <si>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</si>
  <si>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</si>
  <si>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</si>
  <si>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</si>
  <si>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</si>
  <si>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</si>
  <si>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</si>
  <si>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</si>
  <si>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</si>
  <si>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</si>
  <si>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</si>
  <si>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</si>
  <si>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</si>
  <si>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</si>
  <si>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</si>
  <si>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</si>
  <si>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</si>
  <si>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</si>
  <si>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</si>
  <si>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</si>
  <si>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</si>
  <si>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</si>
  <si>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</si>
  <si>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</si>
  <si>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</si>
  <si>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</si>
  <si>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</si>
  <si>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</si>
  <si>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</si>
  <si>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</si>
  <si>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</si>
  <si>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</si>
  <si>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</si>
  <si>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</si>
  <si>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</si>
  <si>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</si>
  <si>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</si>
  <si>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</si>
  <si>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</si>
  <si>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</si>
  <si>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</si>
  <si>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</si>
  <si>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</si>
  <si>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</si>
  <si>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</si>
  <si>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</si>
  <si>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</si>
  <si>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</si>
  <si>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</si>
  <si>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</si>
  <si>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</si>
  <si>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</si>
  <si>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</si>
  <si>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</si>
  <si>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</si>
  <si>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</si>
  <si>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</si>
  <si>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</si>
  <si>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</si>
  <si>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</si>
  <si>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</si>
  <si>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</si>
  <si>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</si>
  <si>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</si>
  <si>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</si>
  <si>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</si>
  <si>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</si>
  <si>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</si>
  <si>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</si>
  <si>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</si>
  <si>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</si>
  <si>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</si>
  <si>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</si>
  <si>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</si>
  <si>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</si>
  <si>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</si>
  <si>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</si>
  <si>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</si>
  <si>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</si>
  <si>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</si>
  <si>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</si>
  <si>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</si>
  <si>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</si>
  <si>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</si>
  <si>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</si>
  <si>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</si>
  <si>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</si>
  <si>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</si>
  <si>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</si>
  <si>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</si>
  <si>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</si>
  <si>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</si>
  <si>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</si>
  <si>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</si>
  <si>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</si>
  <si>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</si>
  <si>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</si>
  <si>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</si>
  <si>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</si>
  <si>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</si>
  <si>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</si>
  <si>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</si>
  <si>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</si>
  <si>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</si>
  <si>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</si>
  <si>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</si>
  <si>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</si>
  <si>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</si>
  <si>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</si>
  <si>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</si>
  <si>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</si>
  <si>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</si>
  <si>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</si>
  <si>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</si>
  <si>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</si>
  <si>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</si>
  <si>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</si>
  <si>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</si>
  <si>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</si>
  <si>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</si>
  <si>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</si>
  <si>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</si>
  <si>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</si>
  <si>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</si>
  <si>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</si>
  <si>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</si>
  <si>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</si>
  <si>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</si>
  <si>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</si>
  <si>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</si>
  <si>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</si>
  <si>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</si>
  <si>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</si>
  <si>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</si>
  <si>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</si>
  <si>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</si>
  <si>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</si>
  <si>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</si>
  <si>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</si>
  <si>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</si>
  <si>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</si>
  <si>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</si>
  <si>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</si>
  <si>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</si>
  <si>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</si>
  <si>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</si>
  <si>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</si>
  <si>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</si>
  <si>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</si>
  <si>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</si>
  <si>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</si>
  <si>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</si>
  <si>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</si>
  <si>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</si>
  <si>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</si>
  <si>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</si>
  <si>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</si>
  <si>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</si>
  <si>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</si>
  <si>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</si>
  <si>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</si>
  <si>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</si>
  <si>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</si>
  <si>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</si>
  <si>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</si>
  <si>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</si>
  <si>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</si>
  <si>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</si>
  <si>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</si>
  <si>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</si>
  <si>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</si>
  <si>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</si>
  <si>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</si>
  <si>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</si>
  <si>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</si>
  <si>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</si>
  <si>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</si>
  <si>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</si>
  <si>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</si>
  <si>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</si>
  <si>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</si>
  <si>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</si>
  <si>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</si>
  <si>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</si>
  <si>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</si>
  <si>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</si>
  <si>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</si>
  <si>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</si>
  <si>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</si>
  <si>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</si>
  <si>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</si>
  <si>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</si>
  <si>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</si>
  <si>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</si>
  <si>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</si>
  <si>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</si>
  <si>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</si>
  <si>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</si>
  <si>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</si>
  <si>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</si>
  <si>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</si>
  <si>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</si>
  <si>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</si>
  <si>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</si>
  <si>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</si>
  <si>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</si>
  <si>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</si>
  <si>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</si>
  <si>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</si>
  <si>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</si>
  <si>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</si>
  <si>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</si>
  <si>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</si>
  <si>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</si>
  <si>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</si>
  <si>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</si>
  <si>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</si>
  <si>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</si>
  <si>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</si>
  <si>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</si>
  <si>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</si>
  <si>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</si>
  <si>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</si>
  <si>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</si>
  <si>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</si>
  <si>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</si>
  <si>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</si>
  <si>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</si>
  <si>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</si>
  <si>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</si>
  <si>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</si>
  <si>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</si>
  <si>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</si>
  <si>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</si>
  <si>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</si>
  <si>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</si>
  <si>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</si>
  <si>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</si>
  <si>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</si>
  <si>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</si>
  <si>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</si>
  <si>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</si>
  <si>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</si>
  <si>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</si>
  <si>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</si>
  <si>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</si>
  <si>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</si>
  <si>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</si>
  <si>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</si>
  <si>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</si>
  <si>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</si>
  <si>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</si>
  <si>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</si>
  <si>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</si>
  <si>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</si>
  <si>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</si>
  <si>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</si>
  <si>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</si>
  <si>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</si>
  <si>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</si>
  <si>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</si>
  <si>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</si>
  <si>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</si>
  <si>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</si>
  <si>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</si>
  <si>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</si>
  <si>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</si>
  <si>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</si>
  <si>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</si>
  <si>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</si>
  <si>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</si>
  <si>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</si>
  <si>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</si>
  <si>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</si>
  <si>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</si>
  <si>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</si>
  <si>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</si>
  <si>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</si>
  <si>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</si>
  <si>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</si>
  <si>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</si>
  <si>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</si>
  <si>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</si>
  <si>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</si>
  <si>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</si>
  <si>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</si>
  <si>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</si>
  <si>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</si>
  <si>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</si>
  <si>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</si>
  <si>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</si>
  <si>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</si>
  <si>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</si>
  <si>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</si>
  <si>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</si>
  <si>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</si>
  <si>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</si>
  <si>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</si>
  <si>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</si>
  <si>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</si>
  <si>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</si>
  <si>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</si>
  <si>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</si>
  <si>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</si>
  <si>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</si>
  <si>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</si>
  <si>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</si>
  <si>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</si>
  <si>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</si>
  <si>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</si>
  <si>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</si>
  <si>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</si>
  <si>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</si>
  <si>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</si>
  <si>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</si>
  <si>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</si>
  <si>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</si>
  <si>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</si>
  <si>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</si>
  <si>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</si>
  <si>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</si>
  <si>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</si>
  <si>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</si>
  <si>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</si>
  <si>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</si>
  <si>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</si>
  <si>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</si>
  <si>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</si>
  <si>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</si>
  <si>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</si>
  <si>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</si>
  <si>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</si>
  <si>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</si>
  <si>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</si>
  <si>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</si>
  <si>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</si>
  <si>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</si>
  <si>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</si>
  <si>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</si>
  <si>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</si>
  <si>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</si>
  <si>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</si>
  <si>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</si>
  <si>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</si>
  <si>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</si>
  <si>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</si>
  <si>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</si>
  <si>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</si>
  <si>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</si>
  <si>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</si>
  <si>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</si>
  <si>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</si>
  <si>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</si>
  <si>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</si>
  <si>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</si>
  <si>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</si>
  <si>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</si>
  <si>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</si>
  <si>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</si>
  <si>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</si>
  <si>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</si>
  <si>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</si>
  <si>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</si>
  <si>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</si>
  <si>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</si>
  <si>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</si>
  <si>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</si>
  <si>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</si>
  <si>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</si>
  <si>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</si>
  <si>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</si>
  <si>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</si>
  <si>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</si>
  <si>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</si>
  <si>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</si>
  <si>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</si>
  <si>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</si>
  <si>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</si>
  <si>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</si>
  <si>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</si>
  <si>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</si>
  <si>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</si>
  <si>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</si>
  <si>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</si>
  <si>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</si>
  <si>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</si>
  <si>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</si>
  <si>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</si>
  <si>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</si>
  <si>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</si>
  <si>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</si>
  <si>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</si>
  <si>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</si>
  <si>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</si>
  <si>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</si>
  <si>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</si>
  <si>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</si>
  <si>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</si>
  <si>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</si>
  <si>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</si>
  <si>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</si>
  <si>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</si>
  <si>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</si>
  <si>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</si>
  <si>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</si>
  <si>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</si>
  <si>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</si>
  <si>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</si>
  <si>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</si>
  <si>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</si>
  <si>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</si>
  <si>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</si>
  <si>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</si>
  <si>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</si>
  <si>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</si>
  <si>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</si>
  <si>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</si>
  <si>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</si>
  <si>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</si>
  <si>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</si>
  <si>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</si>
  <si>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</si>
  <si>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</si>
  <si>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</si>
  <si>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</si>
  <si>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</si>
  <si>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</si>
  <si>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</si>
  <si>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</si>
  <si>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</si>
  <si>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</si>
  <si>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</si>
  <si>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</si>
  <si>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</si>
  <si>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</si>
  <si>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</si>
  <si>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</si>
  <si>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</si>
  <si>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</si>
  <si>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</si>
  <si>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</si>
  <si>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</si>
  <si>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</si>
  <si>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</si>
  <si>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</si>
  <si>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</si>
  <si>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</si>
  <si>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</si>
  <si>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</si>
  <si>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</si>
  <si>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</si>
  <si>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</si>
  <si>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</si>
  <si>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</si>
  <si>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</si>
  <si>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</si>
  <si>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</si>
  <si>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</si>
  <si>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</si>
  <si>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</si>
  <si>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</si>
  <si>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</si>
  <si>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</si>
  <si>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</si>
  <si>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</si>
  <si>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</si>
  <si>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</si>
  <si>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</si>
  <si>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</si>
  <si>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</si>
  <si>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</si>
  <si>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</si>
  <si>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</si>
  <si>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</si>
  <si>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</si>
  <si>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</si>
  <si>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</si>
  <si>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</si>
  <si>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</si>
  <si>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</si>
  <si>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</si>
  <si>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</si>
  <si>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</si>
  <si>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</si>
  <si>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</si>
  <si>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</si>
  <si>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</si>
  <si>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</si>
  <si>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</si>
  <si>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</si>
  <si>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</si>
  <si>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</si>
  <si>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</si>
  <si>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</si>
  <si>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</si>
  <si>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</si>
  <si>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</si>
  <si>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</si>
  <si>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</si>
  <si>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</si>
  <si>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</si>
  <si>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</si>
  <si>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</si>
  <si>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</si>
  <si>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</si>
  <si>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</si>
  <si>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</si>
  <si>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</si>
  <si>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</si>
  <si>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</si>
  <si>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</si>
  <si>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</si>
  <si>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</si>
  <si>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</si>
  <si>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</si>
  <si>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</si>
  <si>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</si>
  <si>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</si>
  <si>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</si>
  <si>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</si>
  <si>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</si>
  <si>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</si>
  <si>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</si>
  <si>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</si>
  <si>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</si>
  <si>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</si>
  <si>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</si>
  <si>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</si>
  <si>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</si>
  <si>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</si>
  <si>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</si>
  <si>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</si>
  <si>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</si>
  <si>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</si>
  <si>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</si>
  <si>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</si>
  <si>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</si>
  <si>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</si>
  <si>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</si>
  <si>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</si>
  <si>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</si>
  <si>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</si>
  <si>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</si>
  <si>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</si>
  <si>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</si>
  <si>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</si>
  <si>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</si>
  <si>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</si>
  <si>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</si>
  <si>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</si>
  <si>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</si>
  <si>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</si>
  <si>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</si>
  <si>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</si>
  <si>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</si>
  <si>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</si>
  <si>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</si>
  <si>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</si>
  <si>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</si>
  <si>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</si>
  <si>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</si>
  <si>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</si>
  <si>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</si>
  <si>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</si>
  <si>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</si>
  <si>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</si>
  <si>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</si>
  <si>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</si>
  <si>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</si>
  <si>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</si>
  <si>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</si>
  <si>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</si>
  <si>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</si>
  <si>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</si>
  <si>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</si>
  <si>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</si>
  <si>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</si>
  <si>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</si>
  <si>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</si>
  <si>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</si>
  <si>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</si>
  <si>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</si>
  <si>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</si>
  <si>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</si>
  <si>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</si>
  <si>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</si>
  <si>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</si>
  <si>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</si>
  <si>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</si>
  <si>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</si>
  <si>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</si>
  <si>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</si>
  <si>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</si>
  <si>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</si>
  <si>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</si>
  <si>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</si>
  <si>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</si>
  <si>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</si>
  <si>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</si>
  <si>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</si>
  <si>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</si>
  <si>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</si>
  <si>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</si>
  <si>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</si>
  <si>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</si>
  <si>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</si>
  <si>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</si>
  <si>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</si>
  <si>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</si>
  <si>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</si>
  <si>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</si>
  <si>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</si>
  <si>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</si>
  <si>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</si>
  <si>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</si>
  <si>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</si>
  <si>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</si>
  <si>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</si>
  <si>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</si>
  <si>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</si>
  <si>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</si>
  <si>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</si>
  <si>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</si>
  <si>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</si>
  <si>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</si>
  <si>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</si>
  <si>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</si>
  <si>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</si>
  <si>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</si>
  <si>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</si>
  <si>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</si>
  <si>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</si>
  <si>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</si>
  <si>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</si>
  <si>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</si>
  <si>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</si>
  <si>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</si>
  <si>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</si>
  <si>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</si>
  <si>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>TAL-TEX</t>
  </si>
  <si>
    <t>TALTEX</t>
  </si>
  <si>
    <t>TCSSUL</t>
  </si>
  <si>
    <t>Execução de solda no AMV TCS SUL</t>
  </si>
  <si>
    <t>Descarga de pedra do km 710 ao 707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</si>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</sst>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59" activePane="bottomRight" state="frozen"/>
      <selection pane="bottomRight" activeCell="F363" sqref="F3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1806</v>
      </c>
      <c r="N401" s="199" t="s">
        <v>1807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/>
      <c r="W401" s="32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/>
      <c r="W403" s="32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1808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1808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1809</v>
      </c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</v>
      </c>
      <c r="B411" s="163"/>
      <c r="C411" s="8" t="str">
        <f>IF(BS_CONTROLE[[#This Row],[DATA]]="","",WEEKNUM(BS_CONTROLE[[#This Row],[DATA]]))</f>
        <v/>
      </c>
      <c r="D411" s="51" t="s">
        <v>748</v>
      </c>
      <c r="E411" s="309">
        <v>512</v>
      </c>
      <c r="F411" s="167"/>
      <c r="G411" s="9" t="e">
        <f>IF(D411="","*",VLOOKUP(F411,BS_ATIVIDADE[#All],3,FALSE))</f>
        <v>#N/A</v>
      </c>
      <c r="H411" s="142"/>
      <c r="I411" s="142"/>
      <c r="J411" s="37"/>
      <c r="K411" s="37"/>
      <c r="L411" s="83"/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e">
        <f>IF(D411="","*",VLOOKUP(AI411,BS_ATIVIDADE[#Data],3,FALSE))</f>
        <v>#N/A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1810</v>
      </c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 t="str">
        <f>IF(BS_CONTROLE[[#This Row],[DATA]]="","",WEEKNUM(BS_CONTROLE[[#This Row],[DATA]]))</f>
        <v/>
      </c>
      <c r="D418" s="51"/>
      <c r="E418" s="309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0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 t="str">
        <f>IF(BS_CONTROLE[[#This Row],[DATA]]="","",WEEKNUM(BS_CONTROLE[[#This Row],[DATA]]))</f>
        <v/>
      </c>
      <c r="D420" s="51"/>
      <c r="E420" s="310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0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1812</v>
      </c>
      <c r="E3" s="311" t="s">
        <v>1813</v>
      </c>
      <c r="F3" s="311" t="s">
        <v>1814</v>
      </c>
      <c r="G3" s="311" t="s">
        <v>1815</v>
      </c>
      <c r="H3" s="311" t="s">
        <v>1816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1817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1818</v>
      </c>
      <c r="G10" s="312" t="s">
        <v>1819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1820</v>
      </c>
      <c r="G11" s="312" t="s">
        <v>1821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1822</v>
      </c>
      <c r="G12" s="312" t="s">
        <v>1821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1823</v>
      </c>
      <c r="W1" s="395"/>
      <c r="X1" s="395"/>
      <c r="Y1" s="103"/>
    </row>
    <row r="2" spans="1:25" s="100" customFormat="1" ht="11.25" customHeight="1">
      <c r="A2" s="104" t="s">
        <v>1824</v>
      </c>
      <c r="B2" s="104" t="s">
        <v>1825</v>
      </c>
      <c r="C2" s="104" t="s">
        <v>605</v>
      </c>
      <c r="D2" s="105" t="s">
        <v>1177</v>
      </c>
      <c r="E2" s="105" t="s">
        <v>1178</v>
      </c>
      <c r="F2" s="105" t="s">
        <v>1826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*</v>
      </c>
      <c r="U400" s="109" t="str">
        <f>IF(FN_MC!W403="","*",FN_MC!W403)</f>
        <v>*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E14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3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 do km 710 ao 707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3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3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1828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1829</v>
      </c>
      <c r="C2" s="95" t="s">
        <v>1162</v>
      </c>
      <c r="D2" s="95" t="s">
        <v>1164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0" t="s">
        <v>1836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E14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E14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1837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1838</v>
      </c>
      <c r="C4" s="316" t="s">
        <v>1839</v>
      </c>
      <c r="D4" s="316" t="s">
        <v>1840</v>
      </c>
      <c r="E4" s="316" t="s">
        <v>1841</v>
      </c>
      <c r="F4" s="316" t="s">
        <v>7</v>
      </c>
      <c r="G4" s="316" t="s">
        <v>1842</v>
      </c>
      <c r="H4" s="187"/>
    </row>
    <row r="5" spans="1:8" ht="43.5">
      <c r="A5" s="187"/>
      <c r="B5" s="317" t="s">
        <v>1843</v>
      </c>
      <c r="C5" s="317">
        <v>309525</v>
      </c>
      <c r="D5" s="317" t="s">
        <v>1844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1845</v>
      </c>
      <c r="C6" s="317">
        <v>256875</v>
      </c>
      <c r="D6" s="317" t="s">
        <v>1846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1847</v>
      </c>
      <c r="C7" s="317">
        <v>257278</v>
      </c>
      <c r="D7" s="317" t="s">
        <v>1848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1849</v>
      </c>
      <c r="C8" s="317">
        <v>261794</v>
      </c>
      <c r="D8" s="317" t="s">
        <v>1850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1851</v>
      </c>
      <c r="C9" s="317">
        <v>257033</v>
      </c>
      <c r="D9" s="317" t="s">
        <v>1852</v>
      </c>
      <c r="E9" s="317" t="s">
        <v>838</v>
      </c>
      <c r="F9" s="317" t="s">
        <v>194</v>
      </c>
      <c r="G9" s="317" t="s">
        <v>1853</v>
      </c>
      <c r="H9" s="187"/>
    </row>
    <row r="10" spans="1:8" ht="43.5">
      <c r="A10" s="187"/>
      <c r="B10" s="317" t="s">
        <v>1854</v>
      </c>
      <c r="C10" s="317">
        <v>396578</v>
      </c>
      <c r="D10" s="317" t="s">
        <v>1855</v>
      </c>
      <c r="E10" s="317" t="s">
        <v>838</v>
      </c>
      <c r="F10" s="317" t="s">
        <v>194</v>
      </c>
      <c r="G10" s="317" t="s">
        <v>1853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1856</v>
      </c>
      <c r="D5" s="399"/>
      <c r="E5" s="399"/>
      <c r="F5" s="399"/>
      <c r="G5" s="399"/>
      <c r="H5" s="399"/>
      <c r="I5" s="399"/>
      <c r="J5" s="400"/>
      <c r="K5" s="401" t="s">
        <v>1857</v>
      </c>
      <c r="L5" s="402"/>
      <c r="M5" s="402"/>
      <c r="N5" s="402"/>
      <c r="O5" s="403" t="s">
        <v>1858</v>
      </c>
      <c r="P5" s="404"/>
      <c r="Q5" s="405"/>
    </row>
    <row r="6" spans="1:17" s="93" customFormat="1" ht="15.75" customHeight="1">
      <c r="A6" s="87" t="s">
        <v>1826</v>
      </c>
      <c r="B6" s="94" t="s">
        <v>1825</v>
      </c>
      <c r="C6" s="95" t="s">
        <v>1177</v>
      </c>
      <c r="D6" s="96" t="s">
        <v>1178</v>
      </c>
      <c r="E6" s="95" t="s">
        <v>1859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1860</v>
      </c>
      <c r="M6" s="138" t="s">
        <v>628</v>
      </c>
      <c r="N6" s="139" t="s">
        <v>1172</v>
      </c>
      <c r="O6" s="241" t="s">
        <v>1215</v>
      </c>
      <c r="P6" s="152"/>
      <c r="Q6" s="188" t="s">
        <v>1861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*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*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*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E14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*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2026-01-23T17:45:23Z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