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96" documentId="8_{B6337239-1A00-434D-AAD0-422EA1FEB5AE}" xr6:coauthVersionLast="47" xr6:coauthVersionMax="47" xr10:uidLastSave="{E34290C3-D110-4E54-A86E-47D93580E3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8" i="1" l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<sst xmlns="http://schemas.openxmlformats.org/spreadsheetml/2006/main" count="8687" uniqueCount="1903">
  <si>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</si>
  <si>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</si>
  <si>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</si>
  <si>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</si>
  <si>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</si>
  <si>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</si>
  <si>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</si>
  <si>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</si>
  <si>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</si>
  <si>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</si>
  <si>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</si>
  <si>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</si>
  <si>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</si>
  <si>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</si>
  <si>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</si>
  <si>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</si>
  <si>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</si>
  <si>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</si>
  <si>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</si>
  <si>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</si>
  <si>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</si>
  <si>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</si>
  <si>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</si>
  <si>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</si>
  <si>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</si>
  <si>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</si>
  <si>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</si>
  <si>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</si>
  <si>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</si>
  <si>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</si>
  <si>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</si>
  <si>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</si>
  <si>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</si>
  <si>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</si>
  <si>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</si>
  <si>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</si>
  <si>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</si>
  <si>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</si>
  <si>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</si>
  <si>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</si>
  <si>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</si>
  <si>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</si>
  <si>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</si>
  <si>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</si>
  <si>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</si>
  <si>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</si>
  <si>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</si>
  <si>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</si>
  <si>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</si>
  <si>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</si>
  <si>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</si>
  <si>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</si>
  <si>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</si>
  <si>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</si>
  <si>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</si>
  <si>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</si>
  <si>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</si>
  <si>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</si>
  <si>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</si>
  <si>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</si>
  <si>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</si>
  <si>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</si>
  <si>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</si>
  <si>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</si>
  <si>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</si>
  <si>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</si>
  <si>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</si>
  <si>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</si>
  <si>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</si>
  <si>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</si>
  <si>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</si>
  <si>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</si>
  <si>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</si>
  <si>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</si>
  <si>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</si>
  <si>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</si>
  <si>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</si>
  <si>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</si>
  <si>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</si>
  <si>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</si>
  <si>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</si>
  <si>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</si>
  <si>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</si>
  <si>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</si>
  <si>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</si>
  <si>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</si>
  <si>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</si>
  <si>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</si>
  <si>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</si>
  <si>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</si>
  <si>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</si>
  <si>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</si>
  <si>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</si>
  <si>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</si>
  <si>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</si>
  <si>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</si>
  <si>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</si>
  <si>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</si>
  <si>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</si>
  <si>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</si>
  <si>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</si>
  <si>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</si>
  <si>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</si>
  <si>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</si>
  <si>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</si>
  <si>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</si>
  <si>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</si>
  <si>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</si>
  <si>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</si>
  <si>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</si>
  <si>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</si>
  <si>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</si>
  <si>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</si>
  <si>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</si>
  <si>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</si>
  <si>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</si>
  <si>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</si>
  <si>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</si>
  <si>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</si>
  <si>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</si>
  <si>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</si>
  <si>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</si>
  <si>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</si>
  <si>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</si>
  <si>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</si>
  <si>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</si>
  <si>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</si>
  <si>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</si>
  <si>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</si>
  <si>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</si>
  <si>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</si>
  <si>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</si>
  <si>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</si>
  <si>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</si>
  <si>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</si>
  <si>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</si>
  <si>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</si>
  <si>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</si>
  <si>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</si>
  <si>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</si>
  <si>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</si>
  <si>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</si>
  <si>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</si>
  <si>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</si>
  <si>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</si>
  <si>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</si>
  <si>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</si>
  <si>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</si>
  <si>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</si>
  <si>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</si>
  <si>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</si>
  <si>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</si>
  <si>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</si>
  <si>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</si>
  <si>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</si>
  <si>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</si>
  <si>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</si>
  <si>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</si>
  <si>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</si>
  <si>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</si>
  <si>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</si>
  <si>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</si>
  <si>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</si>
  <si>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</si>
  <si>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</si>
  <si>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</si>
  <si>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</si>
  <si>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</si>
  <si>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</si>
  <si>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</si>
  <si>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</si>
  <si>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</si>
  <si>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</si>
  <si>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</si>
  <si>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</si>
  <si>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</si>
  <si>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</si>
  <si>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</si>
  <si>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</si>
  <si>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</si>
  <si>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</si>
  <si>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</si>
  <si>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</si>
  <si>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</si>
  <si>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</si>
  <si>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</si>
  <si>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</si>
  <si>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</si>
  <si>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</si>
  <si>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</si>
  <si>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</si>
  <si>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</si>
  <si>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</si>
  <si>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</si>
  <si>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</si>
  <si>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</si>
  <si>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</si>
  <si>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</si>
  <si>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</si>
  <si>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</si>
  <si>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</si>
  <si>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</si>
  <si>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</si>
  <si>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</si>
  <si>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</si>
  <si>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</si>
  <si>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</si>
  <si>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</si>
  <si>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</si>
  <si>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</si>
  <si>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</si>
  <si>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</si>
  <si>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</si>
  <si>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</si>
  <si>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</si>
  <si>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</si>
  <si>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</si>
  <si>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</si>
  <si>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</si>
  <si>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</si>
  <si>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</si>
  <si>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</si>
  <si>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</si>
  <si>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</si>
  <si>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</si>
  <si>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</si>
  <si>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</si>
  <si>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</si>
  <si>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</si>
  <si>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</si>
  <si>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</si>
  <si>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</si>
  <si>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</si>
  <si>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</si>
  <si>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</si>
  <si>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</si>
  <si>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</si>
  <si>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</si>
  <si>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</si>
  <si>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</si>
  <si>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</si>
  <si>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</si>
  <si>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</si>
  <si>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</si>
  <si>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</si>
  <si>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</si>
  <si>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</si>
  <si>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</si>
  <si>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</si>
  <si>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</si>
  <si>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</si>
  <si>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</si>
  <si>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</si>
  <si>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</si>
  <si>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</si>
  <si>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</si>
  <si>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</si>
  <si>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</si>
  <si>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</si>
  <si>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</si>
  <si>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</si>
  <si>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</si>
  <si>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</si>
  <si>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</si>
  <si>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</si>
  <si>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</si>
  <si>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</si>
  <si>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</si>
  <si>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</si>
  <si>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</si>
  <si>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</si>
  <si>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</si>
  <si>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</si>
  <si>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</si>
  <si>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</si>
  <si>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</si>
  <si>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</si>
  <si>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</si>
  <si>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</si>
  <si>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</si>
  <si>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</si>
  <si>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</si>
  <si>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</si>
  <si>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</si>
  <si>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</si>
  <si>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</si>
  <si>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</si>
  <si>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</si>
  <si>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</si>
  <si>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</si>
  <si>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</si>
  <si>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</si>
  <si>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</si>
  <si>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</si>
  <si>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</si>
  <si>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</si>
  <si>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</si>
  <si>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</si>
  <si>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</si>
  <si>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</si>
  <si>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</si>
  <si>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</si>
  <si>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</si>
  <si>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</si>
  <si>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</si>
  <si>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</si>
  <si>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</si>
  <si>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</si>
  <si>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</si>
  <si>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</si>
  <si>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</si>
  <si>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</si>
  <si>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</si>
  <si>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</si>
  <si>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</si>
  <si>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</si>
  <si>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</si>
  <si>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</si>
  <si>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</si>
  <si>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</si>
  <si>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</si>
  <si>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</si>
  <si>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</si>
  <si>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</si>
  <si>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</si>
  <si>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</si>
  <si>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</si>
  <si>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</si>
  <si>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</si>
  <si>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</si>
  <si>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</si>
  <si>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</si>
  <si>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</si>
  <si>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</si>
  <si>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</si>
  <si>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</si>
  <si>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</si>
  <si>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</si>
  <si>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</si>
  <si>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</si>
  <si>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</si>
  <si>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</si>
  <si>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</si>
  <si>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</si>
  <si>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</si>
  <si>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</si>
  <si>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</si>
  <si>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</si>
  <si>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</si>
  <si>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</si>
  <si>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</si>
  <si>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</si>
  <si>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</si>
  <si>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</si>
  <si>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</si>
  <si>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</si>
  <si>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</si>
  <si>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</si>
  <si>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</si>
  <si>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</si>
  <si>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</si>
  <si>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</si>
  <si>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</si>
  <si>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</si>
  <si>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</si>
  <si>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</si>
  <si>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</si>
  <si>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</si>
  <si>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</si>
  <si>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</si>
  <si>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</si>
  <si>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</si>
  <si>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</si>
  <si>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</si>
  <si>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</si>
  <si>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</si>
  <si>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</si>
  <si>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</si>
  <si>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</si>
  <si>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</si>
  <si>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</si>
  <si>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</si>
  <si>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</si>
  <si>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</si>
  <si>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</si>
  <si>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</si>
  <si>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</si>
  <si>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</si>
  <si>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</si>
  <si>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</si>
  <si>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</si>
  <si>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</si>
  <si>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</si>
  <si>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</si>
  <si>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</si>
  <si>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</si>
  <si>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</si>
  <si>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</si>
  <si>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</si>
  <si>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</si>
  <si>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</si>
  <si>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</si>
  <si>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</si>
  <si>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</si>
  <si>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</si>
  <si>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</si>
  <si>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</si>
  <si>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</si>
  <si>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</si>
  <si>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</si>
  <si>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</si>
  <si>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</si>
  <si>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</si>
  <si>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</si>
  <si>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</si>
  <si>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</si>
  <si>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</si>
  <si>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</si>
  <si>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</si>
  <si>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</si>
  <si>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</si>
  <si>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</si>
  <si>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</si>
  <si>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</si>
  <si>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</si>
  <si>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</si>
  <si>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</si>
  <si>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</si>
  <si>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</si>
  <si>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</si>
  <si>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</si>
  <si>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</si>
  <si>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</si>
  <si>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</si>
  <si>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</si>
  <si>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</si>
  <si>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</si>
  <si>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</si>
  <si>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</si>
  <si>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</si>
  <si>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</si>
  <si>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</si>
  <si>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</si>
  <si>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</si>
  <si>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</si>
  <si>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</si>
  <si>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</si>
  <si>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</si>
  <si>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</si>
  <si>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</si>
  <si>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</si>
  <si>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</si>
  <si>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</si>
  <si>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</si>
  <si>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</si>
  <si>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</si>
  <si>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</si>
  <si>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</si>
  <si>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</si>
  <si>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</si>
  <si>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</si>
  <si>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</si>
  <si>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</si>
  <si>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</si>
  <si>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</si>
  <si>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</si>
  <si>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</si>
  <si>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</si>
  <si>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</si>
  <si>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</si>
  <si>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</si>
  <si>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</si>
  <si>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</si>
  <si>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</si>
  <si>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</si>
  <si>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</si>
  <si>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</si>
  <si>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</si>
  <si>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</si>
  <si>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</si>
  <si>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</si>
  <si>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</si>
  <si>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</si>
  <si>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</si>
  <si>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</si>
  <si>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</si>
  <si>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</si>
  <si>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</si>
  <si>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</si>
  <si>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</si>
  <si>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</si>
  <si>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</si>
  <si>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</si>
  <si>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</si>
  <si>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</si>
  <si>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</si>
  <si>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</si>
  <si>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</si>
  <si>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</si>
  <si>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</si>
  <si>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</si>
  <si>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</si>
  <si>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</si>
  <si>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</si>
  <si>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</si>
  <si>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</si>
  <si>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</si>
  <si>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</si>
  <si>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</si>
  <si>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</si>
  <si>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</si>
  <si>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</si>
  <si>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</si>
  <si>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</si>
  <si>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</si>
  <si>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</si>
  <si>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</si>
  <si>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</si>
  <si>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</si>
  <si>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</si>
  <si>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</si>
  <si>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</si>
  <si>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</si>
  <si>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</si>
  <si>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</si>
  <si>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</si>
  <si>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</si>
  <si>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</si>
  <si>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</si>
  <si>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</si>
  <si>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</si>
  <si>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</si>
  <si>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</si>
  <si>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</si>
  <si>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</si>
  <si>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</si>
  <si>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</si>
  <si>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</si>
  <si>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</si>
  <si>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</si>
  <si>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</si>
  <si>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</si>
  <si>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</si>
  <si>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</si>
  <si>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</si>
  <si>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</si>
  <si>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</si>
  <si>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</si>
  <si>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</si>
  <si>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</si>
  <si>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</si>
  <si>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</si>
  <si>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</si>
  <si>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</si>
  <si>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</si>
  <si>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</si>
  <si>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</si>
  <si>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</si>
  <si>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</si>
  <si>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</si>
  <si>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</si>
  <si>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</si>
  <si>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</si>
  <si>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</si>
  <si>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</si>
  <si>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</si>
  <si>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</si>
  <si>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</si>
  <si>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</si>
  <si>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</si>
  <si>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</si>
  <si>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</si>
  <si>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</si>
  <si>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</si>
  <si>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</si>
  <si>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</si>
  <si>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</si>
  <si>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</si>
  <si>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</si>
  <si>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</si>
  <si>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</si>
  <si>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</si>
  <si>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</si>
  <si>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</si>
  <si>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</si>
  <si>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</si>
  <si>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</si>
  <si>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</si>
  <si>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</si>
  <si>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</si>
  <si>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</si>
  <si>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</si>
  <si>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</si>
  <si>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</si>
  <si>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</si>
  <si>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</si>
  <si>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</si>
  <si>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</si>
  <si>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</si>
  <si>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</si>
  <si>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</si>
  <si>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</si>
  <si>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</si>
  <si>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</si>
  <si>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</si>
  <si>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</si>
  <si>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</si>
  <si>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</si>
  <si>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</si>
  <si>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</si>
  <si>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</si>
  <si>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</si>
  <si>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</si>
  <si>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</si>
  <si>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</si>
  <si>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</si>
  <si>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</si>
  <si>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</si>
  <si>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</si>
  <si>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</si>
  <si>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</si>
  <si>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</si>
  <si>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</si>
  <si>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</si>
  <si>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</si>
  <si>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</si>
  <si>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</si>
  <si>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</si>
  <si>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</si>
  <si>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</si>
  <si>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</si>
  <si>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</si>
  <si>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</si>
  <si>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</si>
  <si>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</si>
  <si>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</si>
  <si>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</si>
  <si>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</si>
  <si>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</si>
  <si>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</si>
  <si>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</si>
  <si>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</si>
  <si>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</si>
  <si>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</si>
  <si>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</si>
  <si>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</si>
  <si>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</si>
  <si>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</si>
  <si>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</si>
  <si>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</si>
  <si>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</si>
  <si>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</si>
  <si>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</si>
  <si>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</si>
  <si>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</si>
  <si>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</si>
  <si>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</si>
  <si>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</si>
  <si>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</si>
  <si>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</si>
  <si>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</si>
  <si>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</si>
  <si>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</si>
  <si>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</si>
  <si>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</si>
  <si>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</si>
  <si>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</si>
  <si>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</si>
  <si>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</si>
  <si>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</si>
  <si>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</si>
  <si>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</si>
  <si>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</si>
  <si>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</si>
  <si>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</si>
  <si>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</si>
  <si>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</si>
  <si>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</si>
  <si>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</si>
  <si>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</si>
  <si>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</si>
  <si>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</si>
  <si>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</si>
  <si>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</si>
  <si>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</si>
  <si>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</si>
  <si>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</si>
  <si>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</si>
  <si>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</si>
  <si>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</si>
  <si>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</si>
  <si>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</si>
  <si>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</si>
  <si>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</si>
  <si>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</si>
  <si>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</si>
  <si>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</si>
  <si>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</si>
  <si>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</si>
  <si>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</si>
  <si>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</si>
  <si>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</si>
  <si>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</si>
  <si>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</si>
  <si>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</si>
  <si>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</si>
  <si>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</si>
  <si>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</si>
  <si>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</si>
  <si>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</si>
  <si>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</si>
  <si>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</si>
  <si>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</si>
  <si>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</si>
  <si>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</si>
  <si>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</si>
  <si>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</si>
  <si>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</si>
  <si>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</si>
  <si>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</si>
  <si>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</si>
  <si>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</si>
  <si>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</si>
  <si>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</si>
  <si>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</si>
  <si>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</si>
  <si>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</si>
  <si>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</si>
  <si>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</si>
  <si>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</si>
  <si>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</si>
  <si>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</si>
  <si>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</si>
  <si>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</si>
  <si>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</si>
  <si>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</si>
  <si>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</si>
  <si>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</si>
  <si>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</si>
  <si>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</si>
  <si>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</si>
  <si>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</si>
  <si>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</si>
  <si>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</si>
  <si>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</si>
  <si>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</si>
  <si>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</si>
  <si>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</si>
  <si>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</si>
  <si>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</si>
  <si>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</si>
  <si>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</si>
  <si>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</si>
  <si>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</si>
  <si>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</si>
  <si>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</si>
  <si>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</si>
  <si>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</si>
  <si>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</si>
  <si>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</si>
  <si>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</si>
  <si>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</si>
  <si>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</si>
  <si>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</si>
  <si>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</si>
  <si>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</si>
  <si>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</si>
  <si>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</si>
  <si>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</si>
  <si>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</si>
  <si>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</si>
  <si>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</si>
  <si>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</si>
  <si>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</si>
  <si>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</si>
  <si>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</si>
  <si>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</si>
  <si>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</si>
  <si>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</si>
  <si>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</si>
  <si>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</si>
  <si>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</si>
  <si>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</si>
  <si>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</si>
  <si>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</si>
  <si>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</si>
  <si>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</si>
  <si>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</si>
  <si>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</si>
  <si>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</si>
  <si>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</si>
  <si>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</si>
  <si>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</si>
  <si>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</si>
  <si>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</si>
  <si>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</si>
  <si>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</si>
  <si>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</si>
  <si>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</si>
  <si>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</si>
  <si>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</si>
  <si>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</si>
  <si>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</si>
  <si>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</si>
  <si>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</si>
  <si>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</si>
  <si>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</si>
  <si>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</si>
  <si>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</si>
  <si>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</si>
  <si>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</si>
  <si>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</si>
  <si>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</si>
  <si>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</si>
  <si>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</si>
  <si>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</si>
  <si>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</si>
  <si>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</si>
  <si>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</si>
  <si>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</si>
  <si>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</si>
  <si>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</si>
  <si>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</si>
  <si>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</si>
  <si>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</si>
  <si>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</si>
  <si>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</si>
  <si>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</si>
  <si>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</si>
  <si>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</si>
  <si>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</si>
  <si>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</si>
  <si>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</si>
  <si>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</si>
  <si>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</si>
  <si>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</si>
  <si>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</si>
  <si>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</si>
  <si>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</si>
  <si>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</si>
  <si>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</si>
  <si>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</si>
  <si>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</si>
  <si>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</si>
  <si>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</si>
  <si>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</si>
  <si>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</si>
  <si>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</si>
  <si>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</si>
  <si>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</si>
  <si>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</si>
  <si>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</si>
  <si>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</si>
  <si>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</si>
  <si>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</si>
  <si>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</si>
  <si>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</si>
  <si>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</si>
  <si>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</si>
  <si>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</si>
  <si>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</si>
  <si>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</si>
  <si>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</si>
  <si>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</si>
  <si>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</si>
  <si>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</si>
  <si>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</si>
  <si>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</si>
  <si>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</si>
  <si>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</si>
  <si>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</si>
  <si>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</si>
  <si>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</si>
  <si>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</si>
  <si>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</si>
  <si>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</si>
  <si>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</si>
  <si>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</si>
  <si>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</si>
  <si>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</si>
  <si>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</si>
  <si>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</si>
  <si>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</si>
  <si>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</si>
  <si>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</si>
  <si>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</si>
  <si>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</si>
  <si>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</si>
  <si>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</si>
  <si>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</si>
  <si>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</si>
  <si>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</si>
  <si>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</si>
  <si>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</si>
  <si>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</si>
  <si>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</si>
  <si>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</si>
  <si>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</si>
  <si>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</si>
  <si>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</si>
  <si>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</si>
  <si>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</si>
  <si>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</si>
  <si>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</si>
  <si>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</si>
  <si>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</si>
  <si>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</si>
  <si>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</si>
  <si>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</si>
  <si>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</si>
  <si>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</si>
  <si>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</si>
  <si>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</si>
  <si>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</si>
  <si>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</si>
  <si>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</si>
  <si>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</si>
  <si>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</si>
  <si>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</si>
  <si>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</si>
  <si>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</si>
  <si>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</si>
  <si>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</si>
  <si>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</si>
  <si>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</si>
  <si>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</si>
  <si>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</si>
  <si>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</si>
  <si>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</si>
  <si>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</si>
  <si>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</si>
  <si>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</si>
  <si>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</si>
  <si>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</si>
  <si>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</si>
  <si>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</si>
  <si>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</si>
  <si>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</si>
  <si>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</si>
  <si>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</si>
  <si>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</si>
  <si>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</si>
  <si>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</si>
  <si>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</si>
  <si>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</si>
  <si>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</si>
  <si>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</si>
  <si>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</si>
  <si>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</si>
  <si>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</si>
  <si>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</si>
  <si>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</si>
  <si>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</si>
  <si>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</si>
  <si>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</si>
  <si>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</si>
  <si>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</si>
  <si>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</si>
  <si>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</si>
  <si>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</si>
  <si>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</si>
  <si>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</si>
  <si>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</si>
  <si>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</si>
  <si>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</si>
  <si>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</si>
  <si>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</si>
  <si>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</si>
  <si>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</si>
  <si>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</si>
  <si>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</si>
  <si>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</si>
  <si>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</si>
  <si>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</si>
  <si>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</si>
  <si>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</si>
  <si>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</si>
  <si>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</si>
  <si>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</si>
  <si>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</si>
  <si>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</si>
  <si>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</si>
  <si>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</si>
  <si>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</si>
  <si>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</si>
  <si>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</si>
  <si>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</si>
  <si>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</si>
  <si>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</si>
  <si>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</si>
  <si>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</si>
  <si>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</si>
  <si>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</si>
  <si>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</si>
  <si>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</si>
  <si>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</si>
  <si>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</si>
  <si>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</si>
  <si>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</si>
  <si>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</si>
  <si>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</si>
  <si>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</si>
  <si>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</si>
  <si>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</si>
  <si>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</si>
  <si>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</si>
  <si>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</si>
  <si>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</si>
  <si>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</si>
  <si>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</si>
  <si>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</si>
  <si>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</si>
  <si>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</si>
  <si>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</si>
  <si>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</si>
  <si>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</si>
  <si>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</si>
  <si>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</si>
  <si>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</si>
  <si>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</si>
  <si>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</si>
  <si>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</si>
  <si>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</si>
  <si>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</si>
  <si>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</si>
  <si>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</si>
  <si>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</si>
  <si>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</si>
  <si>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</si>
  <si>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</si>
  <si>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</si>
  <si>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</si>
  <si>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</si>
  <si>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</si>
  <si>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</si>
  <si>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</si>
  <si>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</si>
  <si>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</si>
  <si>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</si>
  <si>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</si>
  <si>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</si>
  <si>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</si>
  <si>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</si>
  <si>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</si>
  <si>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</si>
  <si>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</si>
  <si>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</si>
  <si>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</si>
  <si>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</si>
  <si>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</si>
  <si>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</si>
  <si>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</si>
  <si>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</si>
  <si>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</si>
  <si>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</si>
  <si>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</si>
  <si>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</si>
  <si>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</si>
  <si>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</si>
  <si>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</si>
  <si>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</si>
  <si>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</si>
  <si>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</si>
  <si>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</si>
  <si>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</si>
  <si>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</si>
  <si>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</si>
  <si>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</si>
  <si>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</si>
  <si>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</si>
  <si>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</si>
  <si>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</si>
  <si>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</si>
  <si>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</si>
  <si>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</si>
  <si>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</si>
  <si>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</si>
  <si>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</si>
  <si>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</si>
  <si>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</si>
  <si>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</si>
  <si>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</si>
  <si>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</si>
  <si>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</si>
  <si>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</si>
  <si>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</si>
  <si>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</si>
  <si>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</si>
  <si>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</si>
  <si>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</si>
  <si>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</si>
  <si>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</si>
  <si>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</si>
  <si>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</si>
  <si>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</si>
  <si>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</si>
  <si>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</si>
  <si>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</si>
  <si>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</si>
  <si>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</si>
  <si>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</si>
  <si>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</si>
  <si>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</si>
  <si>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</si>
  <si>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</si>
  <si>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</si>
  <si>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</si>
  <si>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</si>
  <si>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</si>
  <si>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</si>
  <si>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</si>
  <si>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</si>
  <si>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</si>
  <si>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</si>
  <si>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</si>
  <si>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</si>
  <si>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</si>
  <si>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</si>
  <si>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</si>
  <si>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</si>
  <si>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</si>
  <si>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</si>
  <si>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</si>
  <si>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</si>
  <si>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</si>
  <si>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</si>
  <si>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</si>
  <si>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</si>
  <si>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</si>
  <si>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</si>
  <si>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</si>
  <si>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</si>
  <si>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</si>
  <si>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</si>
  <si>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</si>
  <si>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</si>
  <si>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</si>
  <si>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</si>
  <si>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</si>
  <si>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</si>
  <si>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</si>
  <si>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</si>
  <si>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</si>
  <si>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</si>
  <si>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</si>
  <si>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</si>
  <si>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</si>
  <si>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</si>
  <si>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</si>
  <si>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</si>
  <si>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</si>
  <si>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</si>
  <si>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</si>
  <si>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</si>
  <si>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</si>
  <si>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</si>
  <si>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</si>
  <si>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</si>
  <si>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</si>
  <si>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</si>
  <si>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</si>
  <si>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</si>
  <si>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</si>
  <si>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</si>
  <si>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</si>
  <si>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</si>
  <si>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</si>
  <si>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</si>
  <si>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</si>
  <si>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</si>
  <si>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</si>
  <si>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</si>
  <si>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</si>
  <si>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</si>
  <si>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</si>
  <si>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</si>
  <si>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</si>
  <si>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</si>
  <si>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</si>
  <si>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</si>
  <si>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</si>
  <si>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</si>
  <si>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</si>
  <si>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</si>
  <si>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</si>
  <si>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</si>
  <si>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</si>
  <si>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</si>
  <si>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</si>
  <si>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</si>
  <si>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</si>
  <si>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</si>
  <si>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</si>
  <si>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</si>
  <si>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</si>
  <si>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</si>
  <si>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</si>
  <si>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</si>
  <si>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</si>
  <si>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</si>
  <si>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</si>
  <si>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</si>
  <si>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</si>
  <si>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</si>
  <si>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</si>
  <si>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</si>
  <si>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</si>
  <si>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</si>
  <si>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</si>
  <si>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</si>
  <si>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</si>
  <si>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</si>
  <si>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</si>
  <si>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</si>
  <si>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</si>
  <si>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</si>
  <si>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</si>
  <si>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</si>
  <si>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</si>
  <si>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</si>
  <si>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</si>
  <si>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</si>
  <si>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</si>
  <si>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</si>
  <si>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</si>
  <si>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</si>
  <si>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</si>
  <si>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</si>
  <si>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</si>
  <si>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</si>
  <si>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</si>
  <si>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</si>
  <si>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</si>
  <si>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</si>
  <si>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</si>
  <si>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</si>
  <si>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</si>
  <si>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</si>
  <si>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</si>
  <si>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</si>
  <si>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</si>
  <si>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</si>
  <si>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</si>
  <si>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</si>
  <si>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</si>
  <si>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</si>
  <si>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</si>
  <si>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</si>
  <si>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</si>
  <si>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</si>
  <si>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</si>
  <si>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</si>
  <si>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</si>
  <si>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</si>
  <si>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</si>
  <si>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</si>
  <si>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</si>
  <si>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</si>
  <si>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</si>
  <si>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</si>
  <si>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</si>
  <si>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</si>
  <si>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</si>
  <si>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</si>
  <si>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</si>
  <si>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</si>
  <si>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</si>
  <si>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</si>
  <si>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</si>
  <si>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</si>
  <si>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</si>
  <si>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</si>
  <si>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</si>
  <si>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</si>
  <si>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</si>
  <si>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</si>
  <si>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</si>
  <si>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</si>
  <si>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</si>
  <si>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</si>
  <si>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</si>
  <si>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</si>
  <si>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</si>
  <si>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</si>
  <si>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</si>
  <si>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</si>
  <si>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</si>
  <si>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</si>
  <si>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</si>
  <si>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</si>
  <si>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</si>
  <si>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</si>
  <si>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</si>
  <si>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</si>
  <si>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</si>
  <si>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</si>
  <si>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</si>
  <si>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</si>
  <si>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</si>
  <si>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</si>
  <si>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</si>
  <si>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</si>
  <si>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</si>
  <si>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</si>
  <si>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</si>
  <si>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</si>
  <si>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</si>
  <si>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</si>
  <si>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</si>
  <si>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</si>
  <si>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</si>
  <si>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</si>
  <si>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</si>
  <si>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</si>
  <si>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</si>
  <si>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</si>
  <si>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</si>
  <si>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</si>
  <si>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</si>
  <si>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</si>
  <si>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</si>
  <si>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</si>
  <si>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</si>
  <si>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</si>
  <si>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</si>
  <si>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</si>
  <si>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</si>
  <si>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</si>
  <si>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</si>
  <si>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</si>
  <si>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</si>
  <si>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</si>
  <si>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</si>
  <si>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</si>
  <si>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</si>
  <si>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</si>
  <si>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</si>
  <si>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</si>
  <si>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</si>
  <si>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</si>
  <si>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</si>
  <si>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</si>
  <si>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</si>
  <si>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</si>
  <si>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</si>
  <si>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</si>
  <si>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</si>
  <si>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</si>
  <si>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</si>
  <si>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</si>
  <si>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</si>
  <si>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</si>
  <si>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</si>
  <si>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</si>
  <si>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</si>
  <si>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</si>
  <si>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</si>
  <si>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</si>
  <si>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</si>
  <si>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</si>
  <si>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</si>
  <si>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</si>
  <si>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</si>
  <si>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</si>
  <si>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</si>
  <si>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</si>
  <si>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</si>
  <si>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</si>
  <si>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</si>
  <si>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</si>
  <si>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</si>
  <si>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</si>
  <si>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</si>
  <si>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</si>
  <si>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</si>
  <si>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</si>
  <si>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</si>
  <si>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</si>
  <si>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</si>
  <si>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</si>
  <si>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</si>
  <si>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</si>
  <si>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</si>
  <si>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</si>
  <si>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</si>
  <si>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</si>
  <si>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</si>
  <si>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</si>
  <si>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</si>
  <si>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</si>
  <si>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</si>
  <si>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</si>
  <si>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</si>
  <si>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</si>
  <si>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</si>
  <si>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</si>
  <si>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</si>
  <si>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</si>
  <si>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</si>
  <si>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</si>
  <si>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</si>
  <si>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</si>
  <si>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</si>
  <si>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</si>
  <si>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</si>
  <si>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</si>
  <si>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</si>
  <si>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</si>
  <si>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</si>
  <si>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</si>
  <si>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</si>
  <si>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</si>
  <si>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</si>
  <si>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</si>
  <si>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</si>
  <si>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</si>
  <si>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</si>
  <si>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</si>
  <si>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</si>
  <si>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</si>
  <si>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</si>
  <si>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</si>
  <si>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</si>
  <si>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</si>
  <si>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</si>
  <si>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</si>
  <si>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</si>
  <si>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</si>
  <si>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</si>
  <si>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</si>
  <si>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</si>
  <si>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</si>
  <si>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</si>
  <si>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</si>
  <si>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</si>
  <si>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</si>
  <si>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</si>
  <si>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</si>
  <si>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</si>
  <si>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</si>
  <si>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</si>
  <si>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</si>
  <si>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</si>
  <si>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</si>
  <si>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</si>
  <si>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</si>
  <si>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</si>
  <si>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</si>
  <si>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</si>
  <si>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</si>
  <si>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</si>
  <si>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</si>
  <si>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</si>
  <si>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</si>
  <si>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</si>
  <si>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</si>
  <si>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</si>
  <si>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</si>
  <si>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</si>
  <si>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</si>
  <si>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</si>
  <si>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</si>
  <si>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</si>
  <si>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</si>
  <si>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</si>
  <si>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</si>
  <si>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</si>
  <si>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</si>
  <si>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</si>
  <si>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</si>
  <si>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</si>
  <si>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</si>
  <si>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</si>
  <si>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</si>
  <si>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</si>
  <si>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</si>
  <si>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</si>
  <si>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</si>
  <si>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</si>
  <si>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</si>
  <si>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</si>
  <si>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</si>
  <si>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</si>
  <si>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</si>
  <si>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</si>
  <si>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</si>
  <si>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</si>
  <si>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</si>
  <si>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</si>
  <si>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</si>
  <si>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</si>
  <si>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</si>
  <si>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</si>
  <si>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</si>
  <si>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</si>
  <si>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</si>
  <si>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</si>
  <si>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</si>
  <si>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</si>
  <si>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</si>
  <si>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</si>
  <si>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</si>
  <si>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</si>
  <si>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</si>
  <si>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</si>
  <si>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</si>
  <si>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</si>
  <si>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</si>
  <si>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</si>
  <si>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</si>
  <si>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</si>
  <si>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</si>
  <si>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</si>
  <si>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</si>
  <si>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</si>
  <si>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</si>
  <si>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</si>
  <si>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</si>
  <si>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</si>
  <si>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</si>
  <si>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</si>
  <si>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</si>
  <si>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</si>
  <si>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</si>
  <si>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</si>
  <si>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</si>
  <si>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</si>
  <si>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</si>
  <si>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</si>
  <si>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</si>
  <si>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</si>
  <si>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</si>
  <si>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</si>
  <si>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</si>
  <si>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</si>
  <si>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</si>
  <si>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</si>
  <si>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</si>
  <si>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</si>
  <si>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</si>
  <si>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</si>
  <si>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</si>
  <si>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</si>
  <si>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</si>
  <si>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</si>
  <si>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</si>
  <si>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</si>
  <si>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</si>
  <si>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</si>
  <si>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</si>
  <si>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</si>
  <si>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</si>
  <si>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</si>
  <si>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</si>
  <si>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</si>
  <si>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</si>
  <si>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</si>
  <si>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</si>
  <si>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</si>
  <si>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</si>
  <si>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</si>
  <si>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</si>
  <si>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</si>
  <si>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</si>
  <si>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</si>
  <si>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</si>
  <si>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</si>
  <si>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</si>
  <si>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</si>
  <si>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</si>
  <si>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</si>
  <si>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</si>
  <si>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</si>
  <si>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</si>
  <si>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</si>
  <si>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</si>
  <si>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</si>
  <si>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</si>
  <si>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</si>
  <si>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</si>
  <si>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</si>
  <si>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</si>
  <si>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</si>
  <si>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</si>
  <si>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</si>
  <si>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</si>
  <si>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</si>
  <si>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</si>
  <si>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</si>
  <si>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</si>
  <si>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</si>
  <si>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</si>
  <si>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</si>
  <si>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</si>
  <si>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</si>
  <si>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</si>
  <si>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</si>
  <si>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</si>
  <si>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</si>
  <si>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</si>
  <si>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</si>
  <si>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</si>
  <si>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</si>
  <si>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</si>
  <si>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</si>
  <si>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</si>
  <si>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</si>
  <si>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</si>
  <si>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</si>
  <si>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</si>
  <si>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</si>
  <si>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</si>
  <si>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</si>
  <si>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</si>
  <si>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</si>
  <si>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</si>
  <si>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</si>
  <si>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</si>
  <si>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</si>
  <si>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</si>
  <si>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</si>
  <si>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</si>
  <si>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</si>
  <si>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</si>
  <si>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</si>
  <si>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</si>
  <si>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</si>
  <si>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</si>
  <si>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</si>
  <si>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</si>
  <si>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</si>
  <si>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</si>
  <si>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</si>
  <si>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</si>
  <si>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</si>
  <si>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</si>
  <si>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</si>
  <si>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</si>
  <si>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</si>
  <si>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</si>
  <si>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</si>
  <si>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</si>
  <si>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</si>
  <si>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</si>
  <si>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</si>
  <si>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</si>
  <si>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</si>
  <si>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</si>
  <si>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</si>
  <si>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</si>
  <si>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</si>
  <si>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</si>
  <si>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</si>
  <si>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</si>
  <si>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</si>
  <si>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</si>
  <si>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</si>
  <si>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</si>
  <si>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</si>
  <si>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</si>
  <si>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</si>
  <si>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</si>
  <si>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</si>
  <si>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</si>
  <si>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</si>
  <si>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</si>
  <si>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</si>
  <si>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</si>
  <si>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</si>
  <si>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</si>
  <si>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</si>
  <si>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</si>
  <si>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</si>
  <si>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</si>
  <si>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</si>
  <si>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</si>
  <si>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</si>
  <si>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</si>
  <si>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</si>
  <si>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</si>
  <si>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</si>
  <si>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</si>
  <si>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</si>
  <si>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</si>
  <si>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</si>
  <si>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</si>
  <si>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</si>
  <si>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</si>
  <si>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</si>
  <si>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</si>
  <si>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</si>
  <si>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</si>
  <si>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</si>
  <si>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</si>
  <si>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</si>
  <si>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</si>
  <si>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</si>
  <si>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</si>
  <si>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</si>
  <si>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</si>
  <si>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</si>
  <si>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</si>
  <si>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</si>
  <si>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</si>
  <si>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</si>
  <si>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</si>
  <si>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</si>
  <si>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</si>
  <si>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</si>
  <si>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</si>
  <si>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</si>
  <si>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</si>
  <si>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</si>
  <si>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</si>
  <si>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</si>
  <si>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</si>
  <si>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</si>
  <si>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</si>
  <si>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</si>
  <si>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</si>
  <si>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</si>
  <si>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</si>
  <si>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</si>
  <si>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</si>
  <si>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</si>
  <si>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</si>
  <si>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</si>
  <si>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</si>
  <si>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</si>
  <si>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</si>
  <si>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</si>
  <si>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</si>
  <si>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</si>
  <si>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</si>
  <si>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</si>
  <si>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</si>
  <si>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</si>
  <si>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</si>
  <si>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</si>
  <si>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</si>
  <si>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</si>
  <si>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</si>
  <si>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</si>
  <si>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</si>
  <si>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</si>
  <si>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</si>
  <si>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</si>
  <si>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</si>
  <si>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</si>
  <si>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</si>
  <si>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</si>
  <si>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</si>
  <si>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</si>
  <si>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</si>
  <si>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</si>
  <si>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</si>
  <si>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</si>
  <si>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</si>
  <si>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</si>
  <si>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</si>
  <si>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</si>
  <si>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</si>
  <si>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</si>
  <si>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</si>
  <si>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</si>
  <si>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</si>
  <si>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</si>
  <si>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</si>
  <si>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</si>
  <si>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</si>
  <si>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</si>
  <si>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</si>
  <si>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</si>
  <si>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</si>
  <si>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</si>
  <si>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</si>
  <si>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</si>
  <si>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</si>
  <si>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</si>
  <si>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</si>
  <si>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</si>
  <si>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</si>
  <si>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</si>
  <si>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</si>
  <si>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</si>
  <si>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</si>
  <si>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</si>
  <si>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</si>
  <si>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</si>
  <si>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</si>
  <si>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</si>
  <si>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</si>
  <si>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</si>
  <si>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</si>
  <si>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</si>
  <si>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</si>
  <si>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</si>
  <si>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</si>
  <si>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</si>
  <si>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</si>
  <si>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</si>
  <si>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</si>
  <si>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</si>
  <si>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</si>
  <si>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</si>
  <si>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</si>
  <si>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</si>
  <si>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</si>
  <si>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</si>
  <si>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</si>
  <si>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</si>
  <si>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</si>
  <si>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</si>
  <si>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</si>
  <si>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</si>
  <si>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</si>
  <si>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</si>
  <si>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</si>
  <si>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</si>
  <si>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</si>
  <si>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</si>
  <si>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</si>
  <si>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</si>
  <si>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</si>
  <si>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</si>
  <si>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</si>
  <si>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</si>
  <si>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</si>
  <si>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</si>
  <si>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</si>
  <si>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</si>
  <si>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</si>
  <si>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</si>
  <si>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</si>
  <si>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</si>
  <si>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</si>
  <si>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</si>
  <si>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</si>
  <si>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</si>
  <si>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</si>
  <si>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</si>
  <si>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</si>
  <si>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</si>
  <si>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</si>
  <si>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</si>
  <si>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</si>
  <si>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</si>
  <si>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</si>
  <si>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</si>
  <si>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</si>
  <si>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</si>
  <si>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</si>
  <si>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</si>
  <si>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</si>
  <si>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</si>
  <si>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</si>
  <si>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</si>
  <si>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</si>
  <si>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</si>
  <si>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</si>
  <si>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</si>
  <si>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</si>
  <si>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</si>
  <si>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</si>
  <si>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</si>
  <si>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</si>
  <si>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</si>
  <si>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</si>
  <si>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</si>
  <si>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</si>
  <si>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</si>
  <si>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</si>
  <si>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</si>
  <si>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</si>
  <si>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</si>
  <si>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</si>
  <si>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</si>
  <si>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TGR-TIQ</t>
  </si>
  <si>
    <t>TGRTIQ</t>
  </si>
  <si>
    <t>2 Alzineide e Daniel</t>
  </si>
  <si>
    <t>Efrain</t>
  </si>
  <si>
    <t xml:space="preserve">Descarga de dormentes </t>
  </si>
  <si>
    <t>2 Alex e Maicon</t>
  </si>
  <si>
    <t>TCE-S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</si>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</sst>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64" activePane="topRight" state="frozen"/>
      <selection pane="topRight" activeCell="AH288" sqref="AH2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1877</v>
      </c>
      <c r="M279" s="204" t="s">
        <v>1877</v>
      </c>
      <c r="N279" s="333" t="s">
        <v>1878</v>
      </c>
      <c r="O279" s="173">
        <v>0.45833333333333331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/>
      <c r="Z279" s="158" t="s">
        <v>958</v>
      </c>
      <c r="AA279" s="83" t="s">
        <v>1879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TGRTIQ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TGR-TIQ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417.2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/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417.2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45982</v>
      </c>
      <c r="B281" s="171">
        <v>45982</v>
      </c>
      <c r="C281" s="8">
        <f>IF(BS_CONTROLE[[#This Row],[DATA]]="","",WEEKNUM(BS_CONTROLE[[#This Row],[DATA]]))</f>
        <v>47</v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239</v>
      </c>
      <c r="L282" s="83">
        <v>233</v>
      </c>
      <c r="M282" s="204" t="s">
        <v>1246</v>
      </c>
      <c r="N282" s="204" t="s">
        <v>1247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1880</v>
      </c>
      <c r="W282" s="173" t="s">
        <v>1765</v>
      </c>
      <c r="X282" s="218" t="s">
        <v>952</v>
      </c>
      <c r="Y282" s="158"/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TCSTVI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239</v>
      </c>
      <c r="AQ282" s="280">
        <f>IF(BS_CONTROLE[[#This Row],[KM - Fim]]=0, "-", BS_CONTROLE[[#This Row],[KM - Fim]])</f>
        <v>233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239</v>
      </c>
      <c r="L283" s="83">
        <v>233</v>
      </c>
      <c r="M283" s="204" t="s">
        <v>1246</v>
      </c>
      <c r="N283" s="204" t="s">
        <v>1247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1880</v>
      </c>
      <c r="W283" s="173" t="s">
        <v>1881</v>
      </c>
      <c r="X283" s="218" t="s">
        <v>952</v>
      </c>
      <c r="Y283" s="158"/>
      <c r="Z283" s="158" t="s">
        <v>953</v>
      </c>
      <c r="AA283" s="83" t="s">
        <v>1882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TCSTVI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239</v>
      </c>
      <c r="AQ283" s="280">
        <f>IF(BS_CONTROLE[[#This Row],[KM - Fim]]=0, "-", BS_CONTROLE[[#This Row],[KM - Fim]])</f>
        <v>233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/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1883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/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/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/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1884</v>
      </c>
      <c r="W1" s="366"/>
      <c r="X1" s="366"/>
      <c r="Y1" s="104"/>
    </row>
    <row r="2" spans="1:25" s="100" customFormat="1" ht="11.25" customHeight="1">
      <c r="A2" s="105" t="s">
        <v>1885</v>
      </c>
      <c r="B2" s="105" t="s">
        <v>1886</v>
      </c>
      <c r="C2" s="105" t="s">
        <v>603</v>
      </c>
      <c r="D2" s="106" t="s">
        <v>1164</v>
      </c>
      <c r="E2" s="106" t="s">
        <v>1165</v>
      </c>
      <c r="F2" s="106" t="s">
        <v>1887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1888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TGRTIQ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TGR-TIQ</v>
      </c>
      <c r="P277" s="111"/>
      <c r="Q277" s="128">
        <f>IF(FN_MC!O279="","*",FN_MC!O279)</f>
        <v>0.45833333333333331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417.2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>
        <f>IF(FN_MC!B281="","*",FN_MC!B281)</f>
        <v>45982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TCSTVI</v>
      </c>
      <c r="M280" s="111">
        <f>IF(FN_MC!J282="","*",FN_MC!J282)</f>
        <v>74</v>
      </c>
      <c r="N280" s="290">
        <f>IF(FN_MC!K282="","*",FN_MC!K282)</f>
        <v>239</v>
      </c>
      <c r="O280" s="290">
        <f>IF(FN_MC!L282="","*",FN_MC!L282)</f>
        <v>233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TCSTVI</v>
      </c>
      <c r="M281" s="111">
        <f>IF(FN_MC!J283="","*",FN_MC!J283)</f>
        <v>74</v>
      </c>
      <c r="N281" s="290">
        <f>IF(FN_MC!K283="","*",FN_MC!K283)</f>
        <v>239</v>
      </c>
      <c r="O281" s="290">
        <f>IF(FN_MC!L283="","*",FN_MC!L283)</f>
        <v>233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1889</v>
      </c>
      <c r="D5" s="368"/>
      <c r="E5" s="368"/>
      <c r="F5" s="368"/>
      <c r="G5" s="368"/>
      <c r="H5" s="368"/>
      <c r="I5" s="368"/>
      <c r="J5" s="369"/>
      <c r="K5" s="370" t="s">
        <v>1890</v>
      </c>
      <c r="L5" s="371"/>
      <c r="M5" s="371"/>
      <c r="N5" s="371"/>
      <c r="O5" s="372" t="s">
        <v>1891</v>
      </c>
      <c r="P5" s="373"/>
      <c r="Q5" s="374"/>
    </row>
    <row r="6" spans="1:17" s="93" customFormat="1" ht="15.75" customHeight="1">
      <c r="A6" s="87" t="s">
        <v>1887</v>
      </c>
      <c r="B6" s="94" t="s">
        <v>1886</v>
      </c>
      <c r="C6" s="95" t="s">
        <v>1164</v>
      </c>
      <c r="D6" s="96" t="s">
        <v>1165</v>
      </c>
      <c r="E6" s="95" t="s">
        <v>1892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1893</v>
      </c>
      <c r="M6" s="139" t="s">
        <v>626</v>
      </c>
      <c r="N6" s="140" t="s">
        <v>1159</v>
      </c>
      <c r="O6" s="246" t="s">
        <v>1202</v>
      </c>
      <c r="P6" s="157"/>
      <c r="Q6" s="193" t="s">
        <v>1894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0.45833333333333331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417.2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417.2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239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239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239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239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1895</v>
      </c>
      <c r="C2" s="95" t="s">
        <v>1149</v>
      </c>
      <c r="D2" s="95" t="s">
        <v>1151</v>
      </c>
      <c r="E2" s="95" t="s">
        <v>1896</v>
      </c>
      <c r="F2" s="95" t="s">
        <v>1897</v>
      </c>
      <c r="G2" s="95" t="s">
        <v>1898</v>
      </c>
      <c r="H2" s="95" t="s">
        <v>1899</v>
      </c>
      <c r="I2" s="95" t="s">
        <v>1900</v>
      </c>
      <c r="J2" s="95" t="s">
        <v>1901</v>
      </c>
      <c r="K2" s="131" t="s">
        <v>1902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*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*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*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2025-11-20T14:35:41Z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