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87" documentId="120_S{118792C3-22EF-5104-A093-F22BFE3913F3}" xr6:coauthVersionLast="47" xr6:coauthVersionMax="47" xr10:uidLastSave="{56EDEE02-B984-4233-9E94-B4232EC4BD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<sst xmlns="http://schemas.openxmlformats.org/spreadsheetml/2006/main" count="4606" uniqueCount="1337">
  <si>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</si>
  <si>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</si>
  <si>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</si>
  <si>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</si>
  <si>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</si>
  <si>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</si>
  <si>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</si>
  <si>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</si>
  <si>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</si>
  <si>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</si>
  <si>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</si>
  <si>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</si>
  <si>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</si>
  <si>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</si>
  <si>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</si>
  <si>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</si>
  <si>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</si>
  <si>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</si>
  <si>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</si>
  <si>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</si>
  <si>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</si>
  <si>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</si>
  <si>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</si>
  <si>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</si>
  <si>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</si>
  <si>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</si>
  <si>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</si>
  <si>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</si>
  <si>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</si>
  <si>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</si>
  <si>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</si>
  <si>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</si>
  <si>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</si>
  <si>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</si>
  <si>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</si>
  <si>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</si>
  <si>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</si>
  <si>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</si>
  <si>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</si>
  <si>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</si>
  <si>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</si>
  <si>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</si>
  <si>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</si>
  <si>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</si>
  <si>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</si>
  <si>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</si>
  <si>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</si>
  <si>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</si>
  <si>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</si>
  <si>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</si>
  <si>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</si>
  <si>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</si>
  <si>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</si>
  <si>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</si>
  <si>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</si>
  <si>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</si>
  <si>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</si>
  <si>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</si>
  <si>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</si>
  <si>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</si>
  <si>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</si>
  <si>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</si>
  <si>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</si>
  <si>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</si>
  <si>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</si>
  <si>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</si>
  <si>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</si>
  <si>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</si>
  <si>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</si>
  <si>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</si>
  <si>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</si>
  <si>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</si>
  <si>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</si>
  <si>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</si>
  <si>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</si>
  <si>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</si>
  <si>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</si>
  <si>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</si>
  <si>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</si>
  <si>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</si>
  <si>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</si>
  <si>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</si>
  <si>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</si>
  <si>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</si>
  <si>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</si>
  <si>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</si>
  <si>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</si>
  <si>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</si>
  <si>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</si>
  <si>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</si>
  <si>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</si>
  <si>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</si>
  <si>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</si>
  <si>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</si>
  <si>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</si>
  <si>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</si>
  <si>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</si>
  <si>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</si>
  <si>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</si>
  <si>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</si>
  <si>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</si>
  <si>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</si>
  <si>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</si>
  <si>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</si>
  <si>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</si>
  <si>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</si>
  <si>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</si>
  <si>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</si>
  <si>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</si>
  <si>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</si>
  <si>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</si>
  <si>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</si>
  <si>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</si>
  <si>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</si>
  <si>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</si>
  <si>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</si>
  <si>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</si>
  <si>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</si>
  <si>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</si>
  <si>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</si>
  <si>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</si>
  <si>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</si>
  <si>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</si>
  <si>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</si>
  <si>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</si>
  <si>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</si>
  <si>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</si>
  <si>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</si>
  <si>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</si>
  <si>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</si>
  <si>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</si>
  <si>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</si>
  <si>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</si>
  <si>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</si>
  <si>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</si>
  <si>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</si>
  <si>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</si>
  <si>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</si>
  <si>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</si>
  <si>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</si>
  <si>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</si>
  <si>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</si>
  <si>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</si>
  <si>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</si>
  <si>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</si>
  <si>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</si>
  <si>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</si>
  <si>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</si>
  <si>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</si>
  <si>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</si>
  <si>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</si>
  <si>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</si>
  <si>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</si>
  <si>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</si>
  <si>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</si>
  <si>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</si>
  <si>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</si>
  <si>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</si>
  <si>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</si>
  <si>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</si>
  <si>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</si>
  <si>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</si>
  <si>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</si>
  <si>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</si>
  <si>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</si>
  <si>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</si>
  <si>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</si>
  <si>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</si>
  <si>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</si>
  <si>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</si>
  <si>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</si>
  <si>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</si>
  <si>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</si>
  <si>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</si>
  <si>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</si>
  <si>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</si>
  <si>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</si>
  <si>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</si>
  <si>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</si>
  <si>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</si>
  <si>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</si>
  <si>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</si>
  <si>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</si>
  <si>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</si>
  <si>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</si>
  <si>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</si>
  <si>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</si>
  <si>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</si>
  <si>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</si>
  <si>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</si>
  <si>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</si>
  <si>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</si>
  <si>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</si>
  <si>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</si>
  <si>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</si>
  <si>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</si>
  <si>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</si>
  <si>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</si>
  <si>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</si>
  <si>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</si>
  <si>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</si>
  <si>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</si>
  <si>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</si>
  <si>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</si>
  <si>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</si>
  <si>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</si>
  <si>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</si>
  <si>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</si>
  <si>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</si>
  <si>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</si>
  <si>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</si>
  <si>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</si>
  <si>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</si>
  <si>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</si>
  <si>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</si>
  <si>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</si>
  <si>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</si>
  <si>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</si>
  <si>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</si>
  <si>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</si>
  <si>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</si>
  <si>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</si>
  <si>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</si>
  <si>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</si>
  <si>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</si>
  <si>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</si>
  <si>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</si>
  <si>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</si>
  <si>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</si>
  <si>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</si>
  <si>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</si>
  <si>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</si>
  <si>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</si>
  <si>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</si>
  <si>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</si>
  <si>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</si>
  <si>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</si>
  <si>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</si>
  <si>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</si>
  <si>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</si>
  <si>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</si>
  <si>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</si>
  <si>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</si>
  <si>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</si>
  <si>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</si>
  <si>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</si>
  <si>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</si>
  <si>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</si>
  <si>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</si>
  <si>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</si>
  <si>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</si>
  <si>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</si>
  <si>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</si>
  <si>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</si>
  <si>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</si>
  <si>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</si>
  <si>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</si>
  <si>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</si>
  <si>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</si>
  <si>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</si>
  <si>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</si>
  <si>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</si>
  <si>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</si>
  <si>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</si>
  <si>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</si>
  <si>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</si>
  <si>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</si>
  <si>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</si>
  <si>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</si>
  <si>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</si>
  <si>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</si>
  <si>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</si>
  <si>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</si>
  <si>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</si>
  <si>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</si>
  <si>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</si>
  <si>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</si>
  <si>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</si>
  <si>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</si>
  <si>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</si>
  <si>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</si>
  <si>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</si>
  <si>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</si>
  <si>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</si>
  <si>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</si>
  <si>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</si>
  <si>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</si>
  <si>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</si>
  <si>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</si>
  <si>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</si>
  <si>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</si>
  <si>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</si>
  <si>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</si>
  <si>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</si>
  <si>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</si>
  <si>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</si>
  <si>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</si>
  <si>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</si>
  <si>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</si>
  <si>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</si>
  <si>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</si>
  <si>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</si>
  <si>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</si>
  <si>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</si>
  <si>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</si>
  <si>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</si>
  <si>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</si>
  <si>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</si>
  <si>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</si>
  <si>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</si>
  <si>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</si>
  <si>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</si>
  <si>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</si>
  <si>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</si>
  <si>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</si>
  <si>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</si>
  <si>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</si>
  <si>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</si>
  <si>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</si>
  <si>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</si>
  <si>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</si>
  <si>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</si>
  <si>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</si>
  <si>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</si>
  <si>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</si>
  <si>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</si>
  <si>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</si>
  <si>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</si>
  <si>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</si>
  <si>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</si>
  <si>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</si>
  <si>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</si>
  <si>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</si>
  <si>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</si>
  <si>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</si>
  <si>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</si>
  <si>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</si>
  <si>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</si>
  <si>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</si>
  <si>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</si>
  <si>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</si>
  <si>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</si>
  <si>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</si>
  <si>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</si>
  <si>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</si>
  <si>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</si>
  <si>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</si>
  <si>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</si>
  <si>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</si>
  <si>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</si>
  <si>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</si>
  <si>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</si>
  <si>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</si>
  <si>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</si>
  <si>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</si>
  <si>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</si>
  <si>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</si>
  <si>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</si>
  <si>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</si>
  <si>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</si>
  <si>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</si>
  <si>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</si>
  <si>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</si>
  <si>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</si>
  <si>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</si>
  <si>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</si>
  <si>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</si>
  <si>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</si>
  <si>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</si>
  <si>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</si>
  <si>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</si>
  <si>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</si>
  <si>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</si>
  <si>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</si>
  <si>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</si>
  <si>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</si>
  <si>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</si>
  <si>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</si>
  <si>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</si>
  <si>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</si>
  <si>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</si>
  <si>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</si>
  <si>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</si>
  <si>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</si>
  <si>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</si>
  <si>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</si>
  <si>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</si>
  <si>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</si>
  <si>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</si>
  <si>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</si>
  <si>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</si>
  <si>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</si>
  <si>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</si>
  <si>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</si>
  <si>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</si>
  <si>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</si>
  <si>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</si>
  <si>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</si>
  <si>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</si>
  <si>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</si>
  <si>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</si>
  <si>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</si>
  <si>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</si>
  <si>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</si>
  <si>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</si>
  <si>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</si>
  <si>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</si>
  <si>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</si>
  <si>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</si>
  <si>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</si>
  <si>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</si>
  <si>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</si>
  <si>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</si>
  <si>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</si>
  <si>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</si>
  <si>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</si>
  <si>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</si>
  <si>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</si>
  <si>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</si>
  <si>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</si>
  <si>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</si>
  <si>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</si>
  <si>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</si>
  <si>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</si>
  <si>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</si>
  <si>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</si>
  <si>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</si>
  <si>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</si>
  <si>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</si>
  <si>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</si>
  <si>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</si>
  <si>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</si>
  <si>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</si>
  <si>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</si>
  <si>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</si>
  <si>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</si>
  <si>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</si>
  <si>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</si>
  <si>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</si>
  <si>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</si>
  <si>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</si>
  <si>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</si>
  <si>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</si>
  <si>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</si>
  <si>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</si>
  <si>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</si>
  <si>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</si>
  <si>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</si>
  <si>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</si>
  <si>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</si>
  <si>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</si>
  <si>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</si>
  <si>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</si>
  <si>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</si>
  <si>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</si>
  <si>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</si>
  <si>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</si>
  <si>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</si>
  <si>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</si>
  <si>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</si>
  <si>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</si>
  <si>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</si>
  <si>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</si>
  <si>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</si>
  <si>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</si>
  <si>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</si>
  <si>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</si>
  <si>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</si>
  <si>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</si>
  <si>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</si>
  <si>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</si>
  <si>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</si>
  <si>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</si>
  <si>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</si>
  <si>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</si>
  <si>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</si>
  <si>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</si>
  <si>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</si>
  <si>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</si>
  <si>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</si>
  <si>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</si>
  <si>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</si>
  <si>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</si>
  <si>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</si>
  <si>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</si>
  <si>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</si>
  <si>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</si>
  <si>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</si>
  <si>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</si>
  <si>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</si>
  <si>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</si>
  <si>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</si>
  <si>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</si>
  <si>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</si>
  <si>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</si>
  <si>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</si>
  <si>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</si>
  <si>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</si>
  <si>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</si>
  <si>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</si>
  <si>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</si>
  <si>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</si>
  <si>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</si>
  <si>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</si>
  <si>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</si>
  <si>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</si>
  <si>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</si>
  <si>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</si>
  <si>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</si>
  <si>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</si>
  <si>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</si>
  <si>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</si>
  <si>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</si>
  <si>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</si>
  <si>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</si>
  <si>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</si>
  <si>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</si>
  <si>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</si>
  <si>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</si>
  <si>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</si>
  <si>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</si>
  <si>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</si>
  <si>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</si>
  <si>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</si>
  <si>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</si>
  <si>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</si>
  <si>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</si>
  <si>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</si>
  <si>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</si>
  <si>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</si>
  <si>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</si>
  <si>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</si>
  <si>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</si>
  <si>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</si>
  <si>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</si>
  <si>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</si>
  <si>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</si>
  <si>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</si>
  <si>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</si>
  <si>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</si>
  <si>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</si>
  <si>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</si>
  <si>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</si>
  <si>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</si>
  <si>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</si>
  <si>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</si>
  <si>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</si>
  <si>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</si>
  <si>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</si>
  <si>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</si>
  <si>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</si>
  <si>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</si>
  <si>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</si>
  <si>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</si>
  <si>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</si>
  <si>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</si>
  <si>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</si>
  <si>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</si>
  <si>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</si>
  <si>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</si>
  <si>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</si>
  <si>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</si>
  <si>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</si>
  <si>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</si>
  <si>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</si>
  <si>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</si>
  <si>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</si>
  <si>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</si>
  <si>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</si>
  <si>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</si>
  <si>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</si>
  <si>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</si>
  <si>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</si>
  <si>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</si>
  <si>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</si>
  <si>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</si>
  <si>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</si>
  <si>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</si>
  <si>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</si>
  <si>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</si>
  <si>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</si>
  <si>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</si>
  <si>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</si>
  <si>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</si>
  <si>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</si>
  <si>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</si>
  <si>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</si>
  <si>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</si>
  <si>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</si>
  <si>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</si>
  <si>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</si>
  <si>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</si>
  <si>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</si>
  <si>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</si>
  <si>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</si>
  <si>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</si>
  <si>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</si>
  <si>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</si>
  <si>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</si>
  <si>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</si>
  <si>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</si>
  <si>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</si>
  <si>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</si>
  <si>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</si>
  <si>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</si>
  <si>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</si>
  <si>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</si>
  <si>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</si>
  <si>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</si>
  <si>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</si>
  <si>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</si>
  <si>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</si>
  <si>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</si>
  <si>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</si>
  <si>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</si>
  <si>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</si>
  <si>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</si>
  <si>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</si>
  <si>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</si>
  <si>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</si>
  <si>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</si>
  <si>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</si>
  <si>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</si>
  <si>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</si>
  <si>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</si>
  <si>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</si>
  <si>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</si>
  <si>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</si>
  <si>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</si>
  <si>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</si>
  <si>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</si>
  <si>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</si>
  <si>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</si>
  <si>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</si>
  <si>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</si>
  <si>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</si>
  <si>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</si>
  <si>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</si>
  <si>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</si>
  <si>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</si>
  <si>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</si>
  <si>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</si>
  <si>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</si>
  <si>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</si>
  <si>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</si>
  <si>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</si>
  <si>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</si>
  <si>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</si>
  <si>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</si>
  <si>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</si>
  <si>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</si>
  <si>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</si>
  <si>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</si>
  <si>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</si>
  <si>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</si>
  <si>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</si>
  <si>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</si>
  <si>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</si>
  <si>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</si>
  <si>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</si>
  <si>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</si>
  <si>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</si>
  <si>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</si>
  <si>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</si>
  <si>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</si>
  <si>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</si>
  <si>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</si>
  <si>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</si>
  <si>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</si>
  <si>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</si>
  <si>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</si>
  <si>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</si>
  <si>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</si>
  <si>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</si>
  <si>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</si>
  <si>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</si>
  <si>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</si>
  <si>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</si>
  <si>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</si>
  <si>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</si>
  <si>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</si>
  <si>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</si>
  <si>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</si>
  <si>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</si>
  <si>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</si>
  <si>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</si>
  <si>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</si>
  <si>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</si>
  <si>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</si>
  <si>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</si>
  <si>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</si>
  <si>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</si>
  <si>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</si>
  <si>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</si>
  <si>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</si>
  <si>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</si>
  <si>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</si>
  <si>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</si>
  <si>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</si>
  <si>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</si>
  <si>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</si>
  <si>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</si>
  <si>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</si>
  <si>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</si>
  <si>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</si>
  <si>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</si>
  <si>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</si>
  <si>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</si>
  <si>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</si>
  <si>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</si>
  <si>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</si>
  <si>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</si>
  <si>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</si>
  <si>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</si>
  <si>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</si>
  <si>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</si>
  <si>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</si>
  <si>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</si>
  <si>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</si>
  <si>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</si>
  <si>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</si>
  <si>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</si>
  <si>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</si>
  <si>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</si>
  <si>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</si>
  <si>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</si>
  <si>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</si>
  <si>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</si>
  <si>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</si>
  <si>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</si>
  <si>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</si>
  <si>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</si>
  <si>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</si>
  <si>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</si>
  <si>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</si>
  <si>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</si>
  <si>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</si>
  <si>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</si>
  <si>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</si>
  <si>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</si>
  <si>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</si>
  <si>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</si>
  <si>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</si>
  <si>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</si>
  <si>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</si>
  <si>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</si>
  <si>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</si>
  <si>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</si>
  <si>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</si>
  <si>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</si>
  <si>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</si>
  <si>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</si>
  <si>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</si>
  <si>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</si>
  <si>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</si>
  <si>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</si>
  <si>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</si>
  <si>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</si>
  <si>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</si>
  <si>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</si>
  <si>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</si>
  <si>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</si>
  <si>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</si>
  <si>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</si>
  <si>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</si>
  <si>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</si>
  <si>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</si>
  <si>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</si>
  <si>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</si>
  <si>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</si>
  <si>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</si>
  <si>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</si>
  <si>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</si>
  <si>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</si>
  <si>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</si>
  <si>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</si>
  <si>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</si>
  <si>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</si>
  <si>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</si>
  <si>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</si>
  <si>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</si>
  <si>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</si>
  <si>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</si>
  <si>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</si>
  <si>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</si>
  <si>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</si>
  <si>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</si>
  <si>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</si>
  <si>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</si>
  <si>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</si>
  <si>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</si>
  <si>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</si>
  <si>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</si>
  <si>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</si>
  <si>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</si>
  <si>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</si>
  <si>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</si>
  <si>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</si>
  <si>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</si>
  <si>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</si>
  <si>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</si>
  <si>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</si>
  <si>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</si>
  <si>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</si>
  <si>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</si>
  <si>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</si>
  <si>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</si>
  <si>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</si>
  <si>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</si>
  <si>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</si>
  <si>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</si>
  <si>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</si>
  <si>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</si>
  <si>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</si>
  <si>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</si>
  <si>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</si>
  <si>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</si>
  <si>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</si>
  <si>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</si>
  <si>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</si>
  <si>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</si>
  <si>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</si>
  <si>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</si>
  <si>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</si>
  <si>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</si>
  <si>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</si>
  <si>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</si>
  <si>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</si>
  <si>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</si>
  <si>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</si>
  <si>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</si>
  <si>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</si>
  <si>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</si>
  <si>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</si>
  <si>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</si>
  <si>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</si>
  <si>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</si>
  <si>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</si>
  <si>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</si>
  <si>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</si>
  <si>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</si>
  <si>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</si>
  <si>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</si>
  <si>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</si>
  <si>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</si>
  <si>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</si>
  <si>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</si>
  <si>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</si>
  <si>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</si>
  <si>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</si>
  <si>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</si>
  <si>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</si>
  <si>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</si>
  <si>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</si>
  <si>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</si>
  <si>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</si>
  <si>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</si>
  <si>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</si>
  <si>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</si>
  <si>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</si>
  <si>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</si>
  <si>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</si>
  <si>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</si>
  <si>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</si>
  <si>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</si>
  <si>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</si>
  <si>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</si>
  <si>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</si>
  <si>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</si>
  <si>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</si>
  <si>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</si>
  <si>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</si>
  <si>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</si>
  <si>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</si>
  <si>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</si>
  <si>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</si>
  <si>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</si>
  <si>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</si>
  <si>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</si>
  <si>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</si>
  <si>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</si>
  <si>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</si>
  <si>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</si>
  <si>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</si>
  <si>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</si>
  <si>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</si>
  <si>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</si>
  <si>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</si>
  <si>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</si>
  <si>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</si>
  <si>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</si>
  <si>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</si>
  <si>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</si>
  <si>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</si>
  <si>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</si>
  <si>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</si>
  <si>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</si>
  <si>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</si>
  <si>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</si>
  <si>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</si>
  <si>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</si>
  <si>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</si>
  <si>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</si>
  <si>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</si>
  <si>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</si>
  <si>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</si>
  <si>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</si>
  <si>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</si>
  <si>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</si>
  <si>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</si>
  <si>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</si>
  <si>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</si>
  <si>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</si>
  <si>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</si>
  <si>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</si>
  <si>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</si>
  <si>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</si>
  <si>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</si>
  <si>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</si>
  <si>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</si>
  <si>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</si>
  <si>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</si>
  <si>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</si>
  <si>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</si>
  <si>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</si>
  <si>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</si>
  <si>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</si>
  <si>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</si>
  <si>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</si>
  <si>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</si>
  <si>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</si>
  <si>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</si>
  <si>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</si>
  <si>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</si>
  <si>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</si>
  <si>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</si>
  <si>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</si>
  <si>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</si>
  <si>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</si>
  <si>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</si>
  <si>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</si>
  <si>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</si>
  <si>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</si>
  <si>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</si>
  <si>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</si>
  <si>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</si>
  <si>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</si>
  <si>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</si>
  <si>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</si>
  <si>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</si>
  <si>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</si>
  <si>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</si>
  <si>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</si>
  <si>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</si>
  <si>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</si>
  <si>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</si>
  <si>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</si>
  <si>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</si>
  <si>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</si>
  <si>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</si>
  <si>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</si>
  <si>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</si>
  <si>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</si>
  <si>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</si>
  <si>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</si>
  <si>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</si>
  <si>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</si>
  <si>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</si>
  <si>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</si>
  <si>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</si>
  <si>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</si>
  <si>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</si>
  <si>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</si>
  <si>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</si>
  <si>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</si>
  <si>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</si>
  <si>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</si>
  <si>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</si>
  <si>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</si>
  <si>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</si>
  <si>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</si>
  <si>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</si>
  <si>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</si>
  <si>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</si>
  <si>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</si>
  <si>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</si>
  <si>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</si>
  <si>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</si>
  <si>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</si>
  <si>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</si>
  <si>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</si>
  <si>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</si>
  <si>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</si>
  <si>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</si>
  <si>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</si>
  <si>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</si>
  <si>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</si>
  <si>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</si>
  <si>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</si>
  <si>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</si>
  <si>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</si>
  <si>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</si>
  <si>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</si>
  <si>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</si>
  <si>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</si>
  <si>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</si>
  <si>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</si>
  <si>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</si>
  <si>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</si>
  <si>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</si>
  <si>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</si>
  <si>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</si>
  <si>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</si>
  <si>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</si>
  <si>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</si>
  <si>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</si>
  <si>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</si>
  <si>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</si>
  <si>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</si>
  <si>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</si>
  <si>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</si>
  <si>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</si>
  <si>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</si>
  <si>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</si>
  <si>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</si>
  <si>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</si>
  <si>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</si>
  <si>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</si>
  <si>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</si>
  <si>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</si>
  <si>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</si>
  <si>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</si>
  <si>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</si>
  <si>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</si>
  <si>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</si>
  <si>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</si>
  <si>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</si>
  <si>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</si>
  <si>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</si>
  <si>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</si>
  <si>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</si>
  <si>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</si>
  <si>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</si>
  <si>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</si>
  <si>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</si>
  <si>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</si>
  <si>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</si>
  <si>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</si>
  <si>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</si>
  <si>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</si>
  <si>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</si>
  <si>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</si>
  <si>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</si>
  <si>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</si>
  <si>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</si>
  <si>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</si>
  <si>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</si>
  <si>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</si>
  <si>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</si>
  <si>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</si>
  <si>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</si>
  <si>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</si>
  <si>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</si>
  <si>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</si>
  <si>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</si>
  <si>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</si>
  <si>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</si>
  <si>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</si>
  <si>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</si>
  <si>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</si>
  <si>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</si>
  <si>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</si>
  <si>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</si>
  <si>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</si>
  <si>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</si>
  <si>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</si>
  <si>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</si>
  <si>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</si>
  <si>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</si>
  <si>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</si>
  <si>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</si>
  <si>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</si>
  <si>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</si>
  <si>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</si>
  <si>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</si>
  <si>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</si>
  <si>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</si>
  <si>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</si>
  <si>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</si>
  <si>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</si>
  <si>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</si>
  <si>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</si>
  <si>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</si>
  <si>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</si>
  <si>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</si>
  <si>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</si>
  <si>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</si>
  <si>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</si>
  <si>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</si>
  <si>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</si>
  <si>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</si>
  <si>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</si>
  <si>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</si>
  <si>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</si>
  <si>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</si>
  <si>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</si>
  <si>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</si>
  <si>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</si>
  <si>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</si>
  <si>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</si>
  <si>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</si>
  <si>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</si>
  <si>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</si>
  <si>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</si>
  <si>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</si>
  <si>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</si>
  <si>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</si>
  <si>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</si>
  <si>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</si>
  <si>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</si>
  <si>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</si>
  <si>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</si>
  <si>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</si>
  <si>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</si>
  <si>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</si>
  <si>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</si>
  <si>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</si>
  <si>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</si>
  <si>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</si>
  <si>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</si>
  <si>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</si>
  <si>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</si>
  <si>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</si>
  <si>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</si>
  <si>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</si>
  <si>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</si>
  <si>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</si>
  <si>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</si>
  <si>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</si>
  <si>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</si>
  <si>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</si>
  <si>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</si>
  <si>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</si>
  <si>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</si>
  <si>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</si>
  <si>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</si>
  <si>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</si>
  <si>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</si>
  <si>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</si>
  <si>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</si>
  <si>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</si>
  <si>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</si>
  <si>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</si>
  <si>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</si>
  <si>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</si>
  <si>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</si>
  <si>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</si>
  <si>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</si>
  <si>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</si>
  <si>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</si>
  <si>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</si>
  <si>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</si>
  <si>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</si>
  <si>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</si>
  <si>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</si>
  <si>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</si>
  <si>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</si>
  <si>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</si>
  <si>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</si>
  <si>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</si>
  <si>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</si>
  <si>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</si>
  <si>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</si>
  <si>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</si>
  <si>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</si>
  <si>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</si>
  <si>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</si>
  <si>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</si>
  <si>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</si>
  <si>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</si>
  <si>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</si>
  <si>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</si>
  <si>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</si>
  <si>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</si>
  <si>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</si>
  <si>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</si>
  <si>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</si>
  <si>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</si>
  <si>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</si>
  <si>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</si>
  <si>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</si>
  <si>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</si>
  <si>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</si>
  <si>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</si>
  <si>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</si>
  <si>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</si>
  <si>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</si>
  <si>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</si>
  <si>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</si>
  <si>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</si>
  <si>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</si>
  <si>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</si>
  <si>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</si>
  <si>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</si>
  <si>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</si>
  <si>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</si>
  <si>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</si>
  <si>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</si>
  <si>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</si>
  <si>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</si>
  <si>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</si>
  <si>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</si>
  <si>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</si>
  <si>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</si>
  <si>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</si>
  <si>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</si>
  <si>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</si>
  <si>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</si>
  <si>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</si>
  <si>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</si>
  <si>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</si>
  <si>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</si>
  <si>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</si>
  <si>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</si>
  <si>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</si>
  <si>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</si>
  <si>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</si>
  <si>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</si>
  <si>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</si>
  <si>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</si>
  <si>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</si>
  <si>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</si>
  <si>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</si>
  <si>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</si>
  <si>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</si>
  <si>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</si>
  <si>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</si>
  <si>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</si>
  <si>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</si>
  <si>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</si>
  <si>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</si>
  <si>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</si>
  <si>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</si>
  <si>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</si>
  <si>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</si>
  <si>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</si>
  <si>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</si>
  <si>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</si>
  <si>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MC1 09:48, aguarda passagem T11 para partir, D78 parado aguardando liberação boletim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</si>
  <si>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</si>
  <si>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</si>
  <si>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</si>
  <si>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</si>
  <si>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</si>
  <si>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</si>
  <si>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</si>
  <si>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</si>
  <si>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</si>
  <si>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</si>
  <si>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</si>
  <si>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</si>
  <si>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</si>
  <si>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>MC1 12:06, faixa após I40 13h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</si>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</sst>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W1" activePane="topRight" state="frozen"/>
      <selection pane="topRight" activeCell="BI114" sqref="BI1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/>
      <c r="BM114" s="130"/>
      <c r="BN114" s="130"/>
      <c r="BO114" s="17"/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1</v>
      </c>
      <c r="BH124" s="16"/>
      <c r="BI124" s="16" t="s">
        <v>1267</v>
      </c>
      <c r="BJ124" s="16" t="s">
        <v>1267</v>
      </c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1268</v>
      </c>
      <c r="W125" s="104" t="s">
        <v>452</v>
      </c>
      <c r="X125" s="129"/>
      <c r="Y125" s="104"/>
      <c r="Z125" s="105" t="s">
        <v>1269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1270</v>
      </c>
      <c r="BJ125" s="17" t="s">
        <v>1271</v>
      </c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1272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1273</v>
      </c>
      <c r="V127" s="151" t="s">
        <v>1274</v>
      </c>
      <c r="W127" s="104" t="s">
        <v>452</v>
      </c>
      <c r="X127" s="129"/>
      <c r="Y127" s="104"/>
      <c r="Z127" s="105" t="s">
        <v>1275</v>
      </c>
      <c r="AA127" s="103" t="s">
        <v>454</v>
      </c>
      <c r="AB127" s="152" t="s">
        <v>437</v>
      </c>
      <c r="AC127" s="107">
        <v>0.29166666666666669</v>
      </c>
      <c r="AD127" s="105" t="s">
        <v>1276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1277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1278</v>
      </c>
      <c r="V129" s="151" t="s">
        <v>1147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1279</v>
      </c>
      <c r="M131" s="127" t="s">
        <v>1280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1281</v>
      </c>
      <c r="V131" s="151" t="s">
        <v>1282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1277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1283</v>
      </c>
      <c r="V133" s="151" t="s">
        <v>1147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1285</v>
      </c>
      <c r="W135" s="104" t="s">
        <v>447</v>
      </c>
      <c r="X135" s="129"/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1277</v>
      </c>
      <c r="W136" s="104" t="s">
        <v>447</v>
      </c>
      <c r="X136" s="129"/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1268</v>
      </c>
      <c r="W138" s="104" t="s">
        <v>452</v>
      </c>
      <c r="X138" s="129"/>
      <c r="Y138" s="104"/>
      <c r="Z138" s="105" t="s">
        <v>1269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1286</v>
      </c>
      <c r="V139" s="151" t="s">
        <v>1147</v>
      </c>
      <c r="W139" s="104" t="s">
        <v>452</v>
      </c>
      <c r="X139" s="129"/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1283</v>
      </c>
      <c r="V141" s="151" t="s">
        <v>1147</v>
      </c>
      <c r="W141" s="104" t="s">
        <v>452</v>
      </c>
      <c r="X141" s="129"/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1277</v>
      </c>
      <c r="W142" s="104" t="s">
        <v>447</v>
      </c>
      <c r="X142" s="129"/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1288</v>
      </c>
      <c r="C4" s="161" t="s">
        <v>1289</v>
      </c>
      <c r="D4" s="161" t="s">
        <v>1290</v>
      </c>
      <c r="E4" s="161" t="s">
        <v>1291</v>
      </c>
      <c r="F4" s="161" t="s">
        <v>4</v>
      </c>
      <c r="G4" s="161" t="s">
        <v>1292</v>
      </c>
    </row>
    <row r="5" spans="2:7">
      <c r="B5" s="162" t="s">
        <v>1293</v>
      </c>
      <c r="C5" s="162">
        <v>257068</v>
      </c>
      <c r="D5" s="162" t="s">
        <v>1294</v>
      </c>
      <c r="E5" s="162" t="s">
        <v>1295</v>
      </c>
      <c r="F5" s="162" t="s">
        <v>1295</v>
      </c>
      <c r="G5" s="163">
        <v>46296</v>
      </c>
    </row>
    <row r="6" spans="2:7">
      <c r="B6" s="162" t="s">
        <v>1296</v>
      </c>
      <c r="C6" s="162" t="s">
        <v>624</v>
      </c>
      <c r="D6" s="162" t="s">
        <v>624</v>
      </c>
      <c r="E6" s="162" t="s">
        <v>624</v>
      </c>
      <c r="F6" s="162" t="s">
        <v>1297</v>
      </c>
      <c r="G6" s="163" t="s">
        <v>624</v>
      </c>
    </row>
    <row r="7" spans="2:7">
      <c r="B7" s="162" t="s">
        <v>1298</v>
      </c>
      <c r="C7" s="162">
        <v>257472</v>
      </c>
      <c r="D7" s="162" t="s">
        <v>1299</v>
      </c>
      <c r="E7" s="162" t="s">
        <v>1300</v>
      </c>
      <c r="F7" s="162" t="s">
        <v>1300</v>
      </c>
      <c r="G7" s="163">
        <v>45992</v>
      </c>
    </row>
    <row r="8" spans="2:7">
      <c r="B8" s="162" t="s">
        <v>1301</v>
      </c>
      <c r="C8" s="162">
        <v>260307</v>
      </c>
      <c r="D8" s="162" t="s">
        <v>1302</v>
      </c>
      <c r="E8" s="162" t="s">
        <v>1303</v>
      </c>
      <c r="F8" s="162" t="s">
        <v>1300</v>
      </c>
      <c r="G8" s="163">
        <v>46082</v>
      </c>
    </row>
    <row r="9" spans="2:7">
      <c r="B9" s="162" t="s">
        <v>1304</v>
      </c>
      <c r="C9" s="162">
        <v>333033</v>
      </c>
      <c r="D9" s="162" t="s">
        <v>1305</v>
      </c>
      <c r="E9" s="162" t="s">
        <v>1297</v>
      </c>
      <c r="F9" s="162" t="s">
        <v>1306</v>
      </c>
      <c r="G9" s="162" t="s">
        <v>624</v>
      </c>
    </row>
    <row r="10" spans="2:7">
      <c r="B10" s="162" t="s">
        <v>1307</v>
      </c>
      <c r="C10" s="162">
        <v>263576</v>
      </c>
      <c r="D10" s="162" t="s">
        <v>1308</v>
      </c>
      <c r="E10" s="162" t="s">
        <v>1297</v>
      </c>
      <c r="F10" s="162" t="s">
        <v>1306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1309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1310</v>
      </c>
      <c r="E3" s="200" t="s">
        <v>1311</v>
      </c>
      <c r="F3" s="200" t="s">
        <v>1312</v>
      </c>
      <c r="G3" s="200" t="s">
        <v>1313</v>
      </c>
      <c r="H3" s="200" t="s">
        <v>1314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A2" sqref="A2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1318</v>
      </c>
      <c r="V1" s="249"/>
      <c r="W1" s="249"/>
    </row>
    <row r="2" spans="1:23" ht="15" customHeight="1">
      <c r="A2" s="87" t="s">
        <v>1319</v>
      </c>
      <c r="B2" s="87" t="s">
        <v>1320</v>
      </c>
      <c r="C2" s="87" t="s">
        <v>442</v>
      </c>
      <c r="D2" s="88" t="s">
        <v>1011</v>
      </c>
      <c r="E2" s="88" t="s">
        <v>4</v>
      </c>
      <c r="F2" s="88" t="s">
        <v>1321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1322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*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*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*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>
      <c r="A136" s="146" t="str">
        <f>IF(SP_NORTE!X139="","*",SP_NORTE!X139)</f>
        <v>*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*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*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1323</v>
      </c>
      <c r="D5" s="251"/>
      <c r="E5" s="251"/>
      <c r="F5" s="251"/>
      <c r="G5" s="251"/>
      <c r="H5" s="251"/>
      <c r="I5" s="251"/>
      <c r="J5" s="252"/>
      <c r="K5" s="253" t="s">
        <v>1324</v>
      </c>
      <c r="L5" s="254"/>
      <c r="M5" s="254"/>
      <c r="N5" s="254"/>
      <c r="O5" s="255" t="s">
        <v>1325</v>
      </c>
      <c r="P5" s="256"/>
    </row>
    <row r="6" spans="1:16" s="74" customFormat="1" ht="15" customHeight="1">
      <c r="A6" s="66" t="s">
        <v>1321</v>
      </c>
      <c r="B6" s="75" t="s">
        <v>1320</v>
      </c>
      <c r="C6" s="76" t="s">
        <v>1011</v>
      </c>
      <c r="D6" s="77" t="s">
        <v>1012</v>
      </c>
      <c r="E6" s="76" t="s">
        <v>1326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1327</v>
      </c>
      <c r="M6" s="80" t="s">
        <v>642</v>
      </c>
      <c r="N6" s="81" t="s">
        <v>1006</v>
      </c>
      <c r="O6" s="158" t="s">
        <v>1049</v>
      </c>
      <c r="P6" s="132" t="s">
        <v>1328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>MC1 09:48, aguarda passagem T11 para partir, D78 parado aguardando liberação boletim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1</v>
      </c>
      <c r="P93" s="147" t="str">
        <f>IF($A$2=1,IF(SP_NORTE!BI124="","*",SP_NORTE!BI124),IF(SP_NORTE!BJ124="","*",SP_NORTE!BJ124))</f>
        <v xml:space="preserve">MC1 08:19, aguarda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1329</v>
      </c>
      <c r="C2" s="121" t="s">
        <v>997</v>
      </c>
      <c r="D2" s="76" t="s">
        <v>999</v>
      </c>
      <c r="E2" s="76" t="s">
        <v>1330</v>
      </c>
      <c r="F2" s="99" t="s">
        <v>1331</v>
      </c>
      <c r="G2" s="76" t="s">
        <v>1332</v>
      </c>
      <c r="H2" s="76" t="s">
        <v>1333</v>
      </c>
      <c r="I2" s="76" t="s">
        <v>1334</v>
      </c>
      <c r="J2" s="76" t="s">
        <v>1335</v>
      </c>
      <c r="K2" s="78" t="s">
        <v>1336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JULIO (TF-648)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-</v>
      </c>
      <c r="F104" s="100" t="str">
        <f>IF(SP_NORTE!L139="","*",SP_NORTE!L139)</f>
        <v>ZZR-ZDZ</v>
      </c>
      <c r="G104" s="95" t="str">
        <f>IF(SP_NORTE!H139="","*",SP_NORTE!H139)</f>
        <v>-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-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PEDRO (TP-696)</v>
      </c>
      <c r="E106" s="94" t="str">
        <f>IF(SP_NORTE!G141="","*",SP_NORTE!G141)</f>
        <v>-</v>
      </c>
      <c r="F106" s="100" t="str">
        <f>IF(SP_NORTE!L141="","*",SP_NORTE!L141)</f>
        <v>ZOX</v>
      </c>
      <c r="G106" s="95" t="str">
        <f>IF(SP_NORTE!H141="","*",SP_NORTE!H141)</f>
        <v>-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-</v>
      </c>
      <c r="K106" s="97" t="str">
        <f>IF(SP_NORTE!AC141="","*",SP_NORTE!AC141)</f>
        <v>-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V83</v>
      </c>
      <c r="E107" s="94" t="str">
        <f>IF(SP_NORTE!G142="","*",SP_NORTE!G142)</f>
        <v>ZIQ2</v>
      </c>
      <c r="F107" s="100" t="str">
        <f>IF(SP_NORTE!L142="","*",SP_NORTE!L142)</f>
        <v>ZRQ-ZQX</v>
      </c>
      <c r="G107" s="95" t="str">
        <f>IF(SP_NORTE!H142="","*",SP_NORTE!H142)</f>
        <v>ZIQ2</v>
      </c>
      <c r="H107" s="95" t="str">
        <f>IF(SP_NORTE!AA142="","*",SP_NORTE!AA142)</f>
        <v>FIXO</v>
      </c>
      <c r="I107" s="95" t="str">
        <f>IF(SP_NORTE!AB142="","*",SP_NORTE!AB142)</f>
        <v>ACIONAMENTO</v>
      </c>
      <c r="J107" s="96">
        <f>IF(SP_NORTE!Z142="","*",SP_NORTE!Z142)</f>
        <v>1</v>
      </c>
      <c r="K107" s="97">
        <f>IF(SP_NORTE!AC142="","*",SP_NORTE!AC142)</f>
        <v>0.29166666666666669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2026-02-09T16:49:57Z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