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96" documentId="120_S{118792C3-22EF-5104-A093-F22BFE3913F3}" xr6:coauthVersionLast="47" xr6:coauthVersionMax="47" xr10:uidLastSave="{2181ECB0-F3D6-4D4F-9F73-EE2A48C18D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4" i="1" l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<sst xmlns="http://schemas.openxmlformats.org/spreadsheetml/2006/main" count="7033" uniqueCount="1526">
  <si>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</si>
  <si>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</si>
  <si>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</si>
  <si>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</si>
  <si>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</si>
  <si>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</si>
  <si>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</si>
  <si>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</si>
  <si>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</si>
  <si>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</si>
  <si>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</si>
  <si>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</si>
  <si>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</si>
  <si>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</si>
  <si>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</si>
  <si>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</si>
  <si>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</si>
  <si>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</si>
  <si>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</si>
  <si>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</si>
  <si>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</si>
  <si>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</si>
  <si>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</si>
  <si>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</si>
  <si>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</si>
  <si>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</si>
  <si>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</si>
  <si>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</si>
  <si>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</si>
  <si>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</si>
  <si>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</si>
  <si>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</si>
  <si>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</si>
  <si>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</si>
  <si>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</si>
  <si>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</si>
  <si>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</si>
  <si>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</si>
  <si>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</si>
  <si>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</si>
  <si>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</si>
  <si>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</si>
  <si>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</si>
  <si>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</si>
  <si>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</si>
  <si>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</si>
  <si>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</si>
  <si>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</si>
  <si>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</si>
  <si>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</si>
  <si>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</si>
  <si>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</si>
  <si>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</si>
  <si>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</si>
  <si>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</si>
  <si>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</si>
  <si>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</si>
  <si>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</si>
  <si>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</si>
  <si>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</si>
  <si>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</si>
  <si>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</si>
  <si>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</si>
  <si>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</si>
  <si>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</si>
  <si>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</si>
  <si>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</si>
  <si>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</si>
  <si>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</si>
  <si>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</si>
  <si>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</si>
  <si>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</si>
  <si>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</si>
  <si>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</si>
  <si>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</si>
  <si>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</si>
  <si>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</si>
  <si>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</si>
  <si>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</si>
  <si>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</si>
  <si>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</si>
  <si>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</si>
  <si>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</si>
  <si>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</si>
  <si>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</si>
  <si>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</si>
  <si>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</si>
  <si>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</si>
  <si>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</si>
  <si>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</si>
  <si>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</si>
  <si>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</si>
  <si>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</si>
  <si>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</si>
  <si>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</si>
  <si>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</si>
  <si>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</si>
  <si>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</si>
  <si>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</si>
  <si>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</si>
  <si>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</si>
  <si>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</si>
  <si>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</si>
  <si>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</si>
  <si>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</si>
  <si>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</si>
  <si>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</si>
  <si>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</si>
  <si>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</si>
  <si>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</si>
  <si>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</si>
  <si>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</si>
  <si>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</si>
  <si>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</si>
  <si>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</si>
  <si>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</si>
  <si>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</si>
  <si>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</si>
  <si>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</si>
  <si>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</si>
  <si>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</si>
  <si>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</si>
  <si>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</si>
  <si>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</si>
  <si>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</si>
  <si>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</si>
  <si>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</si>
  <si>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</si>
  <si>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</si>
  <si>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</si>
  <si>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</si>
  <si>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</si>
  <si>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</si>
  <si>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</si>
  <si>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</si>
  <si>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</si>
  <si>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</si>
  <si>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</si>
  <si>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</si>
  <si>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</si>
  <si>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</si>
  <si>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</si>
  <si>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</si>
  <si>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</si>
  <si>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</si>
  <si>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</si>
  <si>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</si>
  <si>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</si>
  <si>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</si>
  <si>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</si>
  <si>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</si>
  <si>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</si>
  <si>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</si>
  <si>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</si>
  <si>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</si>
  <si>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</si>
  <si>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</si>
  <si>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</si>
  <si>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</si>
  <si>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</si>
  <si>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</si>
  <si>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</si>
  <si>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</si>
  <si>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</si>
  <si>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</si>
  <si>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</si>
  <si>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</si>
  <si>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</si>
  <si>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</si>
  <si>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</si>
  <si>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</si>
  <si>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</si>
  <si>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</si>
  <si>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</si>
  <si>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</si>
  <si>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</si>
  <si>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</si>
  <si>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</si>
  <si>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</si>
  <si>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</si>
  <si>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</si>
  <si>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</si>
  <si>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</si>
  <si>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</si>
  <si>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</si>
  <si>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</si>
  <si>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</si>
  <si>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</si>
  <si>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</si>
  <si>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</si>
  <si>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</si>
  <si>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</si>
  <si>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</si>
  <si>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</si>
  <si>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</si>
  <si>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</si>
  <si>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</si>
  <si>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</si>
  <si>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</si>
  <si>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</si>
  <si>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</si>
  <si>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</si>
  <si>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</si>
  <si>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</si>
  <si>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</si>
  <si>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</si>
  <si>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</si>
  <si>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</si>
  <si>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</si>
  <si>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</si>
  <si>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</si>
  <si>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</si>
  <si>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</si>
  <si>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</si>
  <si>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</si>
  <si>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</si>
  <si>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</si>
  <si>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</si>
  <si>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</si>
  <si>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</si>
  <si>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</si>
  <si>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</si>
  <si>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</si>
  <si>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</si>
  <si>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</si>
  <si>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</si>
  <si>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</si>
  <si>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</si>
  <si>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</si>
  <si>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</si>
  <si>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</si>
  <si>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</si>
  <si>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</si>
  <si>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</si>
  <si>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</si>
  <si>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</si>
  <si>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</si>
  <si>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</si>
  <si>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</si>
  <si>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</si>
  <si>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</si>
  <si>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</si>
  <si>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</si>
  <si>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</si>
  <si>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</si>
  <si>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</si>
  <si>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</si>
  <si>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</si>
  <si>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</si>
  <si>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</si>
  <si>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</si>
  <si>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</si>
  <si>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</si>
  <si>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</si>
  <si>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</si>
  <si>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</si>
  <si>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</si>
  <si>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</si>
  <si>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</si>
  <si>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</si>
  <si>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</si>
  <si>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</si>
  <si>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</si>
  <si>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</si>
  <si>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</si>
  <si>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</si>
  <si>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</si>
  <si>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</si>
  <si>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</si>
  <si>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</si>
  <si>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</si>
  <si>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</si>
  <si>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</si>
  <si>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</si>
  <si>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</si>
  <si>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</si>
  <si>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</si>
  <si>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</si>
  <si>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</si>
  <si>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</si>
  <si>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</si>
  <si>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</si>
  <si>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</si>
  <si>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</si>
  <si>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</si>
  <si>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</si>
  <si>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</si>
  <si>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</si>
  <si>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</si>
  <si>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</si>
  <si>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</si>
  <si>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</si>
  <si>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</si>
  <si>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</si>
  <si>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</si>
  <si>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</si>
  <si>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</si>
  <si>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</si>
  <si>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</si>
  <si>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</si>
  <si>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</si>
  <si>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</si>
  <si>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</si>
  <si>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</si>
  <si>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</si>
  <si>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</si>
  <si>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</si>
  <si>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</si>
  <si>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</si>
  <si>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</si>
  <si>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</si>
  <si>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</si>
  <si>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</si>
  <si>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</si>
  <si>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</si>
  <si>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</si>
  <si>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</si>
  <si>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</si>
  <si>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</si>
  <si>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</si>
  <si>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</si>
  <si>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</si>
  <si>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</si>
  <si>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</si>
  <si>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</si>
  <si>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</si>
  <si>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</si>
  <si>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</si>
  <si>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</si>
  <si>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</si>
  <si>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</si>
  <si>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</si>
  <si>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</si>
  <si>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</si>
  <si>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</si>
  <si>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</si>
  <si>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</si>
  <si>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</si>
  <si>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</si>
  <si>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</si>
  <si>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</si>
  <si>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</si>
  <si>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</si>
  <si>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</si>
  <si>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</si>
  <si>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</si>
  <si>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</si>
  <si>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</si>
  <si>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</si>
  <si>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</si>
  <si>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</si>
  <si>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</si>
  <si>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</si>
  <si>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</si>
  <si>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</si>
  <si>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</si>
  <si>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</si>
  <si>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</si>
  <si>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</si>
  <si>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</si>
  <si>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</si>
  <si>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</si>
  <si>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</si>
  <si>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</si>
  <si>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</si>
  <si>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</si>
  <si>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</si>
  <si>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</si>
  <si>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</si>
  <si>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</si>
  <si>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</si>
  <si>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</si>
  <si>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</si>
  <si>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</si>
  <si>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</si>
  <si>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</si>
  <si>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</si>
  <si>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</si>
  <si>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</si>
  <si>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</si>
  <si>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</si>
  <si>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</si>
  <si>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</si>
  <si>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</si>
  <si>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</si>
  <si>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</si>
  <si>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</si>
  <si>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</si>
  <si>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</si>
  <si>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</si>
  <si>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</si>
  <si>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</si>
  <si>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</si>
  <si>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</si>
  <si>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</si>
  <si>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</si>
  <si>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</si>
  <si>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</si>
  <si>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</si>
  <si>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</si>
  <si>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</si>
  <si>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</si>
  <si>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</si>
  <si>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</si>
  <si>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</si>
  <si>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</si>
  <si>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</si>
  <si>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</si>
  <si>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</si>
  <si>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</si>
  <si>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</si>
  <si>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</si>
  <si>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</si>
  <si>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</si>
  <si>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</si>
  <si>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</si>
  <si>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</si>
  <si>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</si>
  <si>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</si>
  <si>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</si>
  <si>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</si>
  <si>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</si>
  <si>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</si>
  <si>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</si>
  <si>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</si>
  <si>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</si>
  <si>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</si>
  <si>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</si>
  <si>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</si>
  <si>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</si>
  <si>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</si>
  <si>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</si>
  <si>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</si>
  <si>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</si>
  <si>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</si>
  <si>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</si>
  <si>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</si>
  <si>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</si>
  <si>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</si>
  <si>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</si>
  <si>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</si>
  <si>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</si>
  <si>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</si>
  <si>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</si>
  <si>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</si>
  <si>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</si>
  <si>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</si>
  <si>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</si>
  <si>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</si>
  <si>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</si>
  <si>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</si>
  <si>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</si>
  <si>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</si>
  <si>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</si>
  <si>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</si>
  <si>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</si>
  <si>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</si>
  <si>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</si>
  <si>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</si>
  <si>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</si>
  <si>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</si>
  <si>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</si>
  <si>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</si>
  <si>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</si>
  <si>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</si>
  <si>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</si>
  <si>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</si>
  <si>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</si>
  <si>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</si>
  <si>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</si>
  <si>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</si>
  <si>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</si>
  <si>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</si>
  <si>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</si>
  <si>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</si>
  <si>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</si>
  <si>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</si>
  <si>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</si>
  <si>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</si>
  <si>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</si>
  <si>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</si>
  <si>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</si>
  <si>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</si>
  <si>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</si>
  <si>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</si>
  <si>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</si>
  <si>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</si>
  <si>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</si>
  <si>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</si>
  <si>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</si>
  <si>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</si>
  <si>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</si>
  <si>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</si>
  <si>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</si>
  <si>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</si>
  <si>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</si>
  <si>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</si>
  <si>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</si>
  <si>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</si>
  <si>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</si>
  <si>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</si>
  <si>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</si>
  <si>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</si>
  <si>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</si>
  <si>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</si>
  <si>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</si>
  <si>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</si>
  <si>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</si>
  <si>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</si>
  <si>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</si>
  <si>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</si>
  <si>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</si>
  <si>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</si>
  <si>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</si>
  <si>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</si>
  <si>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</si>
  <si>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</si>
  <si>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</si>
  <si>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</si>
  <si>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</si>
  <si>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</si>
  <si>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</si>
  <si>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</si>
  <si>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</si>
  <si>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</si>
  <si>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</si>
  <si>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</si>
  <si>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</si>
  <si>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</si>
  <si>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</si>
  <si>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</si>
  <si>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</si>
  <si>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</si>
  <si>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</si>
  <si>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</si>
  <si>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</si>
  <si>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</si>
  <si>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</si>
  <si>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</si>
  <si>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</si>
  <si>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</si>
  <si>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</si>
  <si>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</si>
  <si>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</si>
  <si>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</si>
  <si>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</si>
  <si>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</si>
  <si>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</si>
  <si>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</si>
  <si>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</si>
  <si>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</si>
  <si>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</si>
  <si>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</si>
  <si>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</si>
  <si>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</si>
  <si>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</si>
  <si>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</si>
  <si>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</si>
  <si>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</si>
  <si>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</si>
  <si>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</si>
  <si>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</si>
  <si>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</si>
  <si>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</si>
  <si>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</si>
  <si>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</si>
  <si>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</si>
  <si>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</si>
  <si>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</si>
  <si>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</si>
  <si>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</si>
  <si>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</si>
  <si>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</si>
  <si>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</si>
  <si>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</si>
  <si>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</si>
  <si>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</si>
  <si>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</si>
  <si>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</si>
  <si>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</si>
  <si>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</si>
  <si>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</si>
  <si>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</si>
  <si>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</si>
  <si>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</si>
  <si>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</si>
  <si>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</si>
  <si>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</si>
  <si>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</si>
  <si>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</si>
  <si>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</si>
  <si>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</si>
  <si>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</si>
  <si>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</si>
  <si>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</si>
  <si>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</si>
  <si>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</si>
  <si>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</si>
  <si>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</si>
  <si>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</si>
  <si>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</si>
  <si>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</si>
  <si>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</si>
  <si>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</si>
  <si>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</si>
  <si>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</si>
  <si>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</si>
  <si>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</si>
  <si>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</si>
  <si>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</si>
  <si>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</si>
  <si>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</si>
  <si>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</si>
  <si>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</si>
  <si>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</si>
  <si>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</si>
  <si>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</si>
  <si>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</si>
  <si>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</si>
  <si>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</si>
  <si>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</si>
  <si>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</si>
  <si>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</si>
  <si>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</si>
  <si>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</si>
  <si>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</si>
  <si>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</si>
  <si>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</si>
  <si>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</si>
  <si>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</si>
  <si>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</si>
  <si>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</si>
  <si>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</si>
  <si>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</si>
  <si>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</si>
  <si>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</si>
  <si>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</si>
  <si>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</si>
  <si>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</si>
  <si>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</si>
  <si>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</si>
  <si>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</si>
  <si>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</si>
  <si>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</si>
  <si>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</si>
  <si>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</si>
  <si>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</si>
  <si>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</si>
  <si>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</si>
  <si>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</si>
  <si>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</si>
  <si>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</si>
  <si>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</si>
  <si>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</si>
  <si>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</si>
  <si>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</si>
  <si>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</si>
  <si>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</si>
  <si>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</si>
  <si>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</si>
  <si>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</si>
  <si>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</si>
  <si>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</si>
  <si>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</si>
  <si>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</si>
  <si>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</si>
  <si>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</si>
  <si>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</si>
  <si>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</si>
  <si>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</si>
  <si>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</si>
  <si>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</si>
  <si>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</si>
  <si>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</si>
  <si>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</si>
  <si>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</si>
  <si>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</si>
  <si>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</si>
  <si>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</si>
  <si>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</si>
  <si>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</si>
  <si>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</si>
  <si>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</si>
  <si>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</si>
  <si>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</si>
  <si>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</si>
  <si>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</si>
  <si>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</si>
  <si>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</si>
  <si>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</si>
  <si>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</si>
  <si>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</si>
  <si>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</si>
  <si>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</si>
  <si>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</si>
  <si>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</si>
  <si>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</si>
  <si>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</si>
  <si>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</si>
  <si>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</si>
  <si>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</si>
  <si>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</si>
  <si>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</si>
  <si>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</si>
  <si>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</si>
  <si>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</si>
  <si>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</si>
  <si>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</si>
  <si>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</si>
  <si>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</si>
  <si>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</si>
  <si>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</si>
  <si>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</si>
  <si>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</si>
  <si>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</si>
  <si>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</si>
  <si>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</si>
  <si>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</si>
  <si>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</si>
  <si>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</si>
  <si>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</si>
  <si>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</si>
  <si>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</si>
  <si>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</si>
  <si>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</si>
  <si>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</si>
  <si>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</si>
  <si>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</si>
  <si>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</si>
  <si>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</si>
  <si>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</si>
  <si>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</si>
  <si>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</si>
  <si>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</si>
  <si>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</si>
  <si>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</si>
  <si>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</si>
  <si>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</si>
  <si>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</si>
  <si>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</si>
  <si>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</si>
  <si>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</si>
  <si>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</si>
  <si>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</si>
  <si>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</si>
  <si>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</si>
  <si>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</si>
  <si>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</si>
  <si>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</si>
  <si>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</si>
  <si>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</si>
  <si>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</si>
  <si>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</si>
  <si>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</si>
  <si>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</si>
  <si>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</si>
  <si>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</si>
  <si>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</si>
  <si>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</si>
  <si>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</si>
  <si>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</si>
  <si>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</si>
  <si>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</si>
  <si>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</si>
  <si>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</si>
  <si>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</si>
  <si>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</si>
  <si>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</si>
  <si>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</si>
  <si>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</si>
  <si>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</si>
  <si>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</si>
  <si>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</si>
  <si>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</si>
  <si>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</si>
  <si>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</si>
  <si>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</si>
  <si>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</si>
  <si>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</si>
  <si>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</si>
  <si>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</si>
  <si>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</si>
  <si>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</si>
  <si>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</si>
  <si>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</si>
  <si>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</si>
  <si>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</si>
  <si>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</si>
  <si>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</si>
  <si>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</si>
  <si>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</si>
  <si>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</si>
  <si>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</si>
  <si>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</si>
  <si>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</si>
  <si>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</si>
  <si>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</si>
  <si>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</si>
  <si>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</si>
  <si>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</si>
  <si>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</si>
  <si>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</si>
  <si>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</si>
  <si>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</si>
  <si>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</si>
  <si>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</si>
  <si>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</si>
  <si>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</si>
  <si>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</si>
  <si>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</si>
  <si>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</si>
  <si>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</si>
  <si>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</si>
  <si>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</si>
  <si>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</si>
  <si>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</si>
  <si>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</si>
  <si>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</si>
  <si>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</si>
  <si>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</si>
  <si>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</si>
  <si>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</si>
  <si>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</si>
  <si>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</si>
  <si>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</si>
  <si>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</si>
  <si>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</si>
  <si>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</si>
  <si>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</si>
  <si>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</si>
  <si>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</si>
  <si>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</si>
  <si>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</si>
  <si>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</si>
  <si>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</si>
  <si>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</si>
  <si>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</si>
  <si>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</si>
  <si>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</si>
  <si>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</si>
  <si>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</si>
  <si>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</si>
  <si>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</si>
  <si>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</si>
  <si>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</si>
  <si>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</si>
  <si>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</si>
  <si>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</si>
  <si>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</si>
  <si>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</si>
  <si>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</si>
  <si>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</si>
  <si>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</si>
  <si>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</si>
  <si>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</si>
  <si>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</si>
  <si>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</si>
  <si>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</si>
  <si>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</si>
  <si>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</si>
  <si>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</si>
  <si>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</si>
  <si>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</si>
  <si>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</si>
  <si>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</si>
  <si>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</si>
  <si>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</si>
  <si>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</si>
  <si>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</si>
  <si>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</si>
  <si>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</si>
  <si>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</si>
  <si>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</si>
  <si>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</si>
  <si>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</si>
  <si>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</si>
  <si>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</si>
  <si>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</si>
  <si>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</si>
  <si>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</si>
  <si>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</si>
  <si>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</si>
  <si>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</si>
  <si>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</si>
  <si>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</si>
  <si>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</si>
  <si>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</si>
  <si>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</si>
  <si>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</si>
  <si>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</si>
  <si>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</si>
  <si>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</si>
  <si>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</si>
  <si>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</si>
  <si>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</si>
  <si>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</si>
  <si>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</si>
  <si>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</si>
  <si>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</si>
  <si>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</si>
  <si>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</si>
  <si>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</si>
  <si>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</si>
  <si>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</si>
  <si>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</si>
  <si>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</si>
  <si>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</si>
  <si>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</si>
  <si>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</si>
  <si>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</si>
  <si>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</si>
  <si>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</si>
  <si>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</si>
  <si>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</si>
  <si>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</si>
  <si>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</si>
  <si>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</si>
  <si>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</si>
  <si>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</si>
  <si>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</si>
  <si>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</si>
  <si>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</si>
  <si>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</si>
  <si>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</si>
  <si>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</si>
  <si>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</si>
  <si>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</si>
  <si>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</si>
  <si>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</si>
  <si>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</si>
  <si>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</si>
  <si>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</si>
  <si>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</si>
  <si>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</si>
  <si>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</si>
  <si>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</si>
  <si>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</si>
  <si>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</si>
  <si>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</si>
  <si>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</si>
  <si>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</si>
  <si>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</si>
  <si>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</si>
  <si>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</si>
  <si>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</si>
  <si>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</si>
  <si>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</si>
  <si>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</si>
  <si>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</si>
  <si>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</si>
  <si>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</si>
  <si>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</si>
  <si>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</si>
  <si>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</si>
  <si>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</si>
  <si>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</si>
  <si>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</si>
  <si>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</si>
  <si>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</si>
  <si>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</si>
  <si>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</si>
  <si>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</si>
  <si>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</si>
  <si>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</si>
  <si>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</si>
  <si>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</si>
  <si>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</si>
  <si>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</si>
  <si>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</si>
  <si>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</si>
  <si>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</si>
  <si>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</si>
  <si>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</si>
  <si>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</si>
  <si>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</si>
  <si>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</si>
  <si>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</si>
  <si>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</si>
  <si>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</si>
  <si>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</si>
  <si>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</si>
  <si>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</si>
  <si>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</si>
  <si>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</si>
  <si>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</si>
  <si>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</si>
  <si>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</si>
  <si>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</si>
  <si>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</si>
  <si>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</si>
  <si>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</si>
  <si>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</si>
  <si>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</si>
  <si>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</si>
  <si>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</si>
  <si>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</si>
  <si>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</si>
  <si>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</si>
  <si>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</si>
  <si>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</si>
  <si>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</si>
  <si>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</si>
  <si>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</si>
  <si>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</si>
  <si>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</si>
  <si>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</si>
  <si>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</si>
  <si>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</si>
  <si>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</si>
  <si>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</si>
  <si>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</si>
  <si>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</si>
  <si>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</si>
  <si>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</si>
  <si>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</si>
  <si>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</si>
  <si>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</si>
  <si>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</si>
  <si>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</si>
  <si>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</si>
  <si>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</si>
  <si>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</si>
  <si>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</si>
  <si>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</si>
  <si>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</si>
  <si>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</si>
  <si>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</si>
  <si>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</si>
  <si>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</si>
  <si>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</si>
  <si>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</si>
  <si>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</si>
  <si>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</si>
  <si>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</si>
  <si>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</si>
  <si>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</si>
  <si>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</si>
  <si>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</si>
  <si>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</si>
  <si>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</si>
  <si>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</si>
  <si>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</si>
  <si>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</si>
  <si>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</si>
  <si>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</si>
  <si>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</si>
  <si>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</si>
  <si>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</si>
  <si>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</si>
  <si>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</si>
  <si>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</si>
  <si>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</si>
  <si>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</si>
  <si>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</si>
  <si>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</si>
  <si>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</si>
  <si>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</si>
  <si>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</si>
  <si>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</si>
  <si>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</si>
  <si>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</si>
  <si>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</si>
  <si>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</si>
  <si>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</si>
  <si>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</si>
  <si>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</si>
  <si>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</si>
  <si>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</si>
  <si>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</si>
  <si>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</si>
  <si>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</si>
  <si>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</si>
  <si>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</si>
  <si>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</si>
  <si>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</si>
  <si>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</si>
  <si>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</si>
  <si>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</si>
  <si>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</si>
  <si>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</si>
  <si>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</si>
  <si>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</si>
  <si>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</si>
  <si>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</si>
  <si>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</si>
  <si>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</si>
  <si>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</si>
  <si>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</si>
  <si>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</si>
  <si>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</si>
  <si>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</si>
  <si>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</si>
  <si>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</si>
  <si>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</si>
  <si>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</si>
  <si>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</si>
  <si>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</si>
  <si>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</si>
  <si>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</si>
  <si>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</si>
  <si>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</si>
  <si>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</si>
  <si>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</si>
  <si>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</si>
  <si>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</si>
  <si>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</si>
  <si>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</si>
  <si>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</si>
  <si>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</si>
  <si>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</si>
  <si>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</si>
  <si>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</si>
  <si>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</si>
  <si>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</si>
  <si>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</si>
  <si>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</si>
  <si>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</si>
  <si>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</si>
  <si>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</si>
  <si>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</si>
  <si>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</si>
  <si>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</si>
  <si>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</si>
  <si>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</si>
  <si>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</si>
  <si>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</si>
  <si>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</si>
  <si>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</si>
  <si>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</si>
  <si>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</si>
  <si>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</si>
  <si>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</si>
  <si>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</si>
  <si>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</si>
  <si>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</si>
  <si>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</si>
  <si>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</si>
  <si>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</si>
  <si>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</si>
  <si>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</si>
  <si>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</si>
  <si>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</si>
  <si>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</si>
  <si>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</si>
  <si>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</si>
  <si>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</si>
  <si>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</si>
  <si>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</si>
  <si>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</si>
  <si>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</si>
  <si>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</si>
  <si>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</si>
  <si>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</si>
  <si>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</si>
  <si>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</si>
  <si>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</si>
  <si>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</si>
  <si>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</si>
  <si>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</si>
  <si>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</si>
  <si>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</si>
  <si>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</si>
  <si>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</si>
  <si>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</si>
  <si>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</si>
  <si>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</si>
  <si>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</si>
  <si>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</si>
  <si>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</si>
  <si>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</si>
  <si>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</si>
  <si>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</si>
  <si>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</si>
  <si>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</si>
  <si>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</si>
  <si>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</si>
  <si>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</si>
  <si>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</si>
  <si>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</si>
  <si>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</si>
  <si>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</si>
  <si>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</si>
  <si>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</si>
  <si>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</si>
  <si>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</si>
  <si>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</si>
  <si>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</si>
  <si>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</si>
  <si>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</si>
  <si>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</si>
  <si>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</si>
  <si>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</si>
  <si>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</si>
  <si>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</si>
  <si>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</si>
  <si>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</si>
  <si>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</si>
  <si>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</si>
  <si>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</si>
  <si>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</si>
  <si>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</si>
  <si>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</si>
  <si>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</si>
  <si>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</si>
  <si>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</si>
  <si>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</si>
  <si>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</si>
  <si>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</si>
  <si>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</si>
  <si>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</si>
  <si>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</si>
  <si>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</si>
  <si>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</si>
  <si>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</si>
  <si>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</si>
  <si>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</si>
  <si>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</si>
  <si>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</si>
  <si>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</si>
  <si>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</si>
  <si>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</si>
  <si>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</si>
  <si>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</si>
  <si>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</si>
  <si>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</si>
  <si>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</si>
  <si>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</si>
  <si>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</si>
  <si>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</si>
  <si>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</si>
  <si>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</si>
  <si>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</si>
  <si>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</si>
  <si>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</si>
  <si>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</si>
  <si>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</si>
  <si>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</si>
  <si>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</si>
  <si>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</si>
  <si>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</si>
  <si>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</si>
  <si>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</si>
  <si>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</si>
  <si>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</si>
  <si>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</si>
  <si>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</si>
  <si>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</si>
  <si>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</si>
  <si>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</si>
  <si>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</si>
  <si>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</si>
  <si>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</si>
  <si>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</si>
  <si>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</si>
  <si>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</si>
  <si>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</si>
  <si>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</si>
  <si>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</si>
  <si>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</si>
  <si>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</si>
  <si>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</si>
  <si>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</si>
  <si>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</si>
  <si>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</si>
  <si>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</si>
  <si>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</si>
  <si>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</si>
  <si>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</si>
  <si>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</si>
  <si>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</si>
  <si>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</si>
  <si>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</si>
  <si>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</si>
  <si>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</si>
  <si>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</si>
  <si>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</si>
  <si>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</si>
  <si>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</si>
  <si>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</si>
  <si>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</si>
  <si>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</si>
  <si>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</si>
  <si>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</si>
  <si>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</si>
  <si>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</si>
  <si>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</si>
  <si>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</si>
  <si>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</si>
  <si>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</si>
  <si>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</si>
  <si>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</si>
  <si>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</si>
  <si>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</si>
  <si>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</si>
  <si>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</si>
  <si>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</si>
  <si>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</si>
  <si>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</si>
  <si>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</si>
  <si>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</si>
  <si>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</si>
  <si>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</si>
  <si>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</si>
  <si>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</si>
  <si>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</si>
  <si>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</si>
  <si>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</si>
  <si>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</si>
  <si>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</si>
  <si>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</si>
  <si>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</si>
  <si>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</si>
  <si>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</si>
  <si>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</si>
  <si>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</si>
  <si>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</si>
  <si>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</si>
  <si>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</si>
  <si>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</si>
  <si>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</si>
  <si>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</si>
  <si>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</si>
  <si>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</si>
  <si>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</si>
  <si>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</si>
  <si>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</si>
  <si>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</si>
  <si>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</si>
  <si>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</si>
  <si>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</si>
  <si>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</si>
  <si>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</si>
  <si>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</si>
  <si>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</si>
  <si>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</si>
  <si>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</si>
  <si>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</si>
  <si>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</si>
  <si>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</si>
  <si>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</si>
  <si>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</si>
  <si>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</si>
  <si>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</si>
  <si>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</si>
  <si>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</si>
  <si>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</si>
  <si>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</si>
  <si>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</si>
  <si>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</si>
  <si>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</si>
  <si>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</si>
  <si>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</si>
  <si>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</si>
  <si>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</si>
  <si>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</si>
  <si>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</si>
  <si>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</si>
  <si>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</si>
  <si>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</si>
  <si>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</si>
  <si>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</si>
  <si>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</si>
  <si>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</si>
  <si>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</si>
  <si>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</si>
  <si>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</si>
  <si>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</si>
  <si>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</si>
  <si>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</si>
  <si>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</si>
  <si>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</si>
  <si>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</si>
  <si>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</si>
  <si>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</si>
  <si>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</si>
  <si>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</si>
  <si>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</si>
  <si>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</si>
  <si>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</si>
  <si>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</si>
  <si>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</si>
  <si>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</si>
  <si>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</si>
  <si>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</si>
  <si>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</si>
  <si>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</si>
  <si>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</si>
  <si>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</si>
  <si>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</si>
  <si>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</si>
  <si>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</si>
  <si>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</si>
  <si>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</si>
  <si>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</si>
  <si>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</si>
  <si>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</si>
  <si>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</si>
  <si>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</si>
  <si>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</si>
  <si>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</si>
  <si>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</si>
  <si>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</si>
  <si>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</si>
  <si>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</si>
  <si>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</si>
  <si>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</si>
  <si>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</si>
  <si>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</si>
  <si>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</si>
  <si>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</si>
  <si>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</si>
  <si>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</si>
  <si>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</si>
  <si>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</si>
  <si>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</si>
  <si>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</si>
  <si>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</si>
  <si>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</si>
  <si>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</si>
  <si>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</si>
  <si>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</si>
  <si>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</si>
  <si>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</si>
  <si>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</si>
  <si>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</si>
  <si>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</si>
  <si>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</si>
  <si>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</si>
  <si>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14h30.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</si>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</sst>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89" activePane="topRight" state="frozen"/>
      <selection pane="topRight" activeCell="M317" sqref="M3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0.60416666666666663</v>
      </c>
      <c r="AW283" s="14"/>
      <c r="AX283" s="14"/>
      <c r="AY283" s="164">
        <f t="shared" si="26"/>
        <v>0.14236111111111105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2.2777777777777768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W58</v>
      </c>
      <c r="B310" s="102"/>
      <c r="C310" s="135" t="str">
        <f>IF(BS_CONTROLE[[#This Row],[DATA]]="","",WEEKNUM(BS_CONTROLE[[#This Row],[DATA]]))</f>
        <v/>
      </c>
      <c r="D310" s="104" t="s">
        <v>824</v>
      </c>
      <c r="E310" s="159"/>
      <c r="F310" s="126" t="s">
        <v>786</v>
      </c>
      <c r="G310" s="142" t="str">
        <f>IF(D310="","*",VLOOKUP(F310,BS_ATIVIDADE[],3,FALSE))</f>
        <v>OUTROS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Nº DE PEÇAS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RECOLHIMENTO DE DORMENTE</v>
      </c>
      <c r="AJ310" s="9" t="str">
        <f>IF(BS_CONTROLE[[#This Row],[Atividade]]=0, "-", BS_CONTROLE[[#This Row],[Atividade]])</f>
        <v>RECOLHIMENTO DE DORMENTE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Nº DE PEÇAS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46066</v>
      </c>
      <c r="B315" s="102">
        <v>46066</v>
      </c>
      <c r="C315" s="135">
        <f>IF(BS_CONTROLE[[#This Row],[DATA]]="","",WEEKNUM(BS_CONTROLE[[#This Row],[DATA]]))</f>
        <v>7</v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>46066</v>
      </c>
      <c r="B316" s="102">
        <v>46066</v>
      </c>
      <c r="C316" s="135">
        <f>IF(BS_CONTROLE[[#This Row],[DATA]]="","",WEEKNUM(BS_CONTROLE[[#This Row],[DATA]]))</f>
        <v>7</v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>W59</v>
      </c>
      <c r="B317" s="102"/>
      <c r="C317" s="135" t="str">
        <f>IF(BS_CONTROLE[[#This Row],[DATA]]="","",WEEKNUM(BS_CONTROLE[[#This Row],[DATA]]))</f>
        <v/>
      </c>
      <c r="D317" s="104" t="s">
        <v>825</v>
      </c>
      <c r="E317" s="159"/>
      <c r="F317" s="126" t="s">
        <v>756</v>
      </c>
      <c r="G317" s="142" t="str">
        <f>IF(D317="","*",VLOOKUP(F317,BS_ATIVIDADE[],3,FALSE))</f>
        <v>DORMENTE - DESCARGA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/>
      <c r="P317" s="106"/>
      <c r="Q317" s="105"/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DESCARGA - DORMENTE</v>
      </c>
      <c r="AJ317" s="9" t="str">
        <f>IF(BS_CONTROLE[[#This Row],[Atividade]]=0, "-", BS_CONTROLE[[#This Row],[Atividade]])</f>
        <v>PDM - DESCARGA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1458</v>
      </c>
      <c r="C4" s="160" t="s">
        <v>1459</v>
      </c>
      <c r="D4" s="160" t="s">
        <v>1460</v>
      </c>
      <c r="E4" s="160" t="s">
        <v>1461</v>
      </c>
      <c r="F4" s="160" t="s">
        <v>4</v>
      </c>
      <c r="G4" s="160" t="s">
        <v>1462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1463</v>
      </c>
      <c r="C6" s="161">
        <v>407867</v>
      </c>
      <c r="D6" s="161" t="s">
        <v>1464</v>
      </c>
      <c r="E6" s="161" t="s">
        <v>824</v>
      </c>
      <c r="F6" s="161" t="s">
        <v>1465</v>
      </c>
      <c r="G6" s="162"/>
    </row>
    <row r="7" spans="2:7">
      <c r="B7" s="182" t="s">
        <v>1466</v>
      </c>
      <c r="C7" s="182">
        <v>293644</v>
      </c>
      <c r="D7" s="182" t="s">
        <v>1467</v>
      </c>
      <c r="E7" s="182" t="s">
        <v>824</v>
      </c>
      <c r="F7" s="182" t="s">
        <v>1465</v>
      </c>
      <c r="G7" s="183" t="s">
        <v>1468</v>
      </c>
    </row>
    <row r="8" spans="2:7">
      <c r="B8" s="161" t="s">
        <v>1469</v>
      </c>
      <c r="C8" s="161">
        <v>256790</v>
      </c>
      <c r="D8" s="161" t="s">
        <v>1470</v>
      </c>
      <c r="E8" s="161" t="s">
        <v>825</v>
      </c>
      <c r="F8" s="161" t="s">
        <v>1471</v>
      </c>
      <c r="G8" s="162">
        <v>46357</v>
      </c>
    </row>
    <row r="9" spans="2:7" ht="29.25">
      <c r="B9" s="161" t="s">
        <v>1472</v>
      </c>
      <c r="C9" s="161"/>
      <c r="D9" s="161"/>
      <c r="E9" s="161" t="s">
        <v>825</v>
      </c>
      <c r="F9" s="161" t="s">
        <v>1471</v>
      </c>
      <c r="G9" s="162" t="s">
        <v>1473</v>
      </c>
    </row>
    <row r="10" spans="2:7">
      <c r="B10" s="161" t="s">
        <v>1474</v>
      </c>
      <c r="C10" s="161">
        <v>265193</v>
      </c>
      <c r="D10" s="161" t="s">
        <v>1475</v>
      </c>
      <c r="E10" s="161" t="s">
        <v>826</v>
      </c>
      <c r="F10" s="161" t="s">
        <v>54</v>
      </c>
      <c r="G10" s="161" t="s">
        <v>1476</v>
      </c>
    </row>
    <row r="11" spans="2:7">
      <c r="B11" s="161" t="s">
        <v>1477</v>
      </c>
      <c r="C11" s="161">
        <v>293716</v>
      </c>
      <c r="D11" s="161" t="s">
        <v>1478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1479</v>
      </c>
      <c r="C12" s="161">
        <v>257258</v>
      </c>
      <c r="D12" s="161" t="s">
        <v>1480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1481</v>
      </c>
      <c r="C13" s="161">
        <v>371147</v>
      </c>
      <c r="D13" s="161" t="s">
        <v>1482</v>
      </c>
      <c r="E13" s="161" t="s">
        <v>827</v>
      </c>
      <c r="F13" s="161" t="s">
        <v>71</v>
      </c>
      <c r="G13" s="161" t="s">
        <v>1476</v>
      </c>
    </row>
    <row r="14" spans="2:7">
      <c r="B14" s="161" t="s">
        <v>1483</v>
      </c>
      <c r="C14" s="161">
        <v>259230</v>
      </c>
      <c r="D14" s="161" t="s">
        <v>1484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1485</v>
      </c>
      <c r="C15" s="161">
        <v>370705</v>
      </c>
      <c r="D15" s="161"/>
      <c r="E15" s="161" t="s">
        <v>827</v>
      </c>
      <c r="F15" s="161" t="s">
        <v>71</v>
      </c>
      <c r="G15" s="161" t="s">
        <v>1476</v>
      </c>
    </row>
    <row r="16" spans="2:7" ht="29.25">
      <c r="B16" s="161" t="s">
        <v>1486</v>
      </c>
      <c r="C16" s="161">
        <v>258542</v>
      </c>
      <c r="D16" s="161" t="s">
        <v>1487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1488</v>
      </c>
      <c r="C17" s="161">
        <v>257050</v>
      </c>
      <c r="D17" s="161" t="s">
        <v>1489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1491</v>
      </c>
      <c r="D4" s="163" t="s">
        <v>1492</v>
      </c>
      <c r="E4" s="163" t="s">
        <v>1493</v>
      </c>
      <c r="F4" s="160" t="s">
        <v>1494</v>
      </c>
      <c r="G4" s="163" t="s">
        <v>1495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1496</v>
      </c>
      <c r="G9" s="167"/>
    </row>
    <row r="10" spans="2:7" ht="19.5" customHeight="1">
      <c r="B10" s="167" t="s">
        <v>1498</v>
      </c>
      <c r="C10" s="167">
        <v>9038</v>
      </c>
      <c r="D10" s="168">
        <v>46063</v>
      </c>
      <c r="E10" s="167">
        <v>11450</v>
      </c>
      <c r="F10" s="169" t="s">
        <v>1499</v>
      </c>
      <c r="G10" s="167"/>
    </row>
    <row r="11" spans="2:7" ht="19.5" customHeight="1">
      <c r="B11" s="167" t="s">
        <v>744</v>
      </c>
      <c r="C11" s="167" t="s">
        <v>1500</v>
      </c>
      <c r="D11" s="168">
        <v>46056</v>
      </c>
      <c r="E11" s="167">
        <v>9100</v>
      </c>
      <c r="F11" s="169" t="s">
        <v>1501</v>
      </c>
      <c r="G11" s="167" t="s">
        <v>1502</v>
      </c>
    </row>
    <row r="12" spans="2:7" ht="19.5" customHeight="1">
      <c r="B12" s="167" t="s">
        <v>744</v>
      </c>
      <c r="C12" s="167" t="s">
        <v>1503</v>
      </c>
      <c r="D12" s="168">
        <v>46058</v>
      </c>
      <c r="E12" s="167">
        <v>12000</v>
      </c>
      <c r="F12" s="169" t="s">
        <v>1496</v>
      </c>
      <c r="G12" s="167"/>
    </row>
    <row r="13" spans="2:7" ht="19.5" customHeight="1">
      <c r="B13" s="167" t="s">
        <v>744</v>
      </c>
      <c r="C13" s="167" t="s">
        <v>1504</v>
      </c>
      <c r="D13" s="168">
        <v>46058</v>
      </c>
      <c r="E13" s="167">
        <v>12000</v>
      </c>
      <c r="F13" s="169" t="s">
        <v>1496</v>
      </c>
      <c r="G13" s="167"/>
    </row>
    <row r="14" spans="2:7" ht="19.5" customHeight="1">
      <c r="B14" s="167" t="s">
        <v>744</v>
      </c>
      <c r="C14" s="167" t="s">
        <v>1505</v>
      </c>
      <c r="D14" s="168">
        <v>46058</v>
      </c>
      <c r="E14" s="167">
        <v>13800</v>
      </c>
      <c r="F14" s="169" t="s">
        <v>1496</v>
      </c>
      <c r="G14" s="167" t="s">
        <v>1506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1507</v>
      </c>
      <c r="D5" s="218"/>
      <c r="E5" s="218"/>
      <c r="F5" s="218"/>
      <c r="G5" s="218"/>
      <c r="H5" s="218"/>
      <c r="I5" s="218"/>
      <c r="J5" s="219"/>
      <c r="K5" s="220" t="s">
        <v>1508</v>
      </c>
      <c r="L5" s="221"/>
      <c r="M5" s="221"/>
      <c r="N5" s="221"/>
      <c r="O5" s="222" t="s">
        <v>1509</v>
      </c>
      <c r="P5" s="223"/>
    </row>
    <row r="6" spans="1:16" s="74" customFormat="1" ht="15" customHeight="1">
      <c r="A6" s="66" t="s">
        <v>1510</v>
      </c>
      <c r="B6" s="75" t="s">
        <v>1511</v>
      </c>
      <c r="C6" s="76" t="s">
        <v>992</v>
      </c>
      <c r="D6" s="77" t="s">
        <v>993</v>
      </c>
      <c r="E6" s="76" t="s">
        <v>1512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1513</v>
      </c>
      <c r="M6" s="80" t="s">
        <v>611</v>
      </c>
      <c r="N6" s="81" t="s">
        <v>987</v>
      </c>
      <c r="O6" s="158" t="s">
        <v>1030</v>
      </c>
      <c r="P6" s="133" t="s">
        <v>1514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14h30.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W58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W59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 t="str">
        <f>IF(SP_SUL!O317="","*",SP_SUL!O317)</f>
        <v>*</v>
      </c>
      <c r="J317" s="113" t="str">
        <f>IF(SP_SUL!P317="","*",SP_SUL!P317)</f>
        <v>*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1515</v>
      </c>
      <c r="V1" s="229"/>
      <c r="W1" s="229"/>
    </row>
    <row r="2" spans="1:23" ht="15" customHeight="1">
      <c r="A2" s="87" t="s">
        <v>1516</v>
      </c>
      <c r="B2" s="87" t="s">
        <v>1511</v>
      </c>
      <c r="C2" s="87" t="s">
        <v>411</v>
      </c>
      <c r="D2" s="88" t="s">
        <v>992</v>
      </c>
      <c r="E2" s="88" t="s">
        <v>4</v>
      </c>
      <c r="F2" s="88" t="s">
        <v>1510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1517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W58</v>
      </c>
      <c r="H307" s="145" t="str">
        <f>IF(SP_SUL!F310="","*",SP_SUL!F310)</f>
        <v>RECOLHIMENTO DE DORMENTE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>
        <f>IF(SP_SUL!B315="","*",SP_SUL!B315)</f>
        <v>46066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>
        <f>IF(SP_SUL!B316="","*",SP_SUL!B316)</f>
        <v>46066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 t="str">
        <f>IF(SP_SUL!B317="","*",SP_SUL!B317)</f>
        <v>*</v>
      </c>
      <c r="G314" s="145" t="str">
        <f>IF(SP_SUL!D317="","*",SP_SUL!D317)</f>
        <v>W59</v>
      </c>
      <c r="H314" s="145" t="str">
        <f>IF(SP_SUL!F317="","*",SP_SUL!F317)</f>
        <v>PDM - DESCARGA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300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977</v>
      </c>
      <c r="D2" s="76" t="s">
        <v>979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W58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W59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2026-02-12T16:17:49Z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