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0" documentId="8_{C16AF0B1-DE6F-4D81-B6CC-DB7BBC320B89}" xr6:coauthVersionLast="47" xr6:coauthVersionMax="47" xr10:uidLastSave="{2B7D0252-0CFD-4798-B999-23264E5CEA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2" i="1" l="1" a="1"/>
  <c r="N652" i="1" s="1"/>
  <c r="M652" i="1" a="1"/>
  <c r="M652" i="1" s="1"/>
  <c r="N649" i="1" a="1"/>
  <c r="N649" i="1" s="1"/>
  <c r="M649" i="1" a="1"/>
  <c r="M649" i="1" s="1"/>
  <c r="N648" i="1" a="1"/>
  <c r="N648" i="1" s="1"/>
  <c r="M648" i="1" a="1"/>
  <c r="M648" i="1" s="1"/>
  <c r="N642" i="1" a="1"/>
  <c r="N642" i="1" s="1"/>
  <c r="M642" i="1" a="1"/>
  <c r="M642" i="1" s="1"/>
  <c r="N636" i="1" a="1"/>
  <c r="N636" i="1" s="1"/>
  <c r="M636" i="1" a="1"/>
  <c r="M636" i="1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K630" i="15"/>
  <c r="L630" i="15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K631" i="15"/>
  <c r="L631" i="15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K632" i="15"/>
  <c r="L632" i="15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K633" i="15"/>
  <c r="L633" i="15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K635" i="15"/>
  <c r="L635" i="15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K636" i="15"/>
  <c r="L636" i="15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K637" i="15"/>
  <c r="L637" i="15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K638" i="15"/>
  <c r="L638" i="15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K639" i="15"/>
  <c r="L639" i="15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K640" i="15"/>
  <c r="L640" i="15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K641" i="15"/>
  <c r="L641" i="15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K644" i="15"/>
  <c r="L644" i="15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K645" i="15"/>
  <c r="L645" i="15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K646" i="15"/>
  <c r="L646" i="15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K647" i="15"/>
  <c r="L647" i="15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K648" i="15"/>
  <c r="L648" i="15"/>
  <c r="R652" i="1"/>
  <c r="R648" i="15" s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K649" i="15"/>
  <c r="L649" i="15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K650" i="15"/>
  <c r="L650" i="15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K651" i="15"/>
  <c r="L651" i="15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R652" i="15" s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L653" i="15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<sst xmlns="http://schemas.openxmlformats.org/spreadsheetml/2006/main" count="13313" uniqueCount="2004">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</sst>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J627" activePane="topRight" state="frozen"/>
      <selection pane="topRight" activeCell="O635" sqref="O6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1909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V9746077</v>
      </c>
      <c r="B634" s="101">
        <v>46077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/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(TP-699)46077</v>
      </c>
      <c r="B636" s="101">
        <v>46077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/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 hidden="1">
      <c r="A637" s="47" t="str">
        <f t="shared" si="62"/>
        <v>E4246077</v>
      </c>
      <c r="B637" s="101">
        <v>46077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/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(TP-647)46077</v>
      </c>
      <c r="B639" s="101">
        <v>46077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/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 hidden="1">
      <c r="A640" s="47" t="str">
        <f t="shared" si="62"/>
        <v>V9346077</v>
      </c>
      <c r="B640" s="101">
        <v>46077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/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 hidden="1">
      <c r="A641" s="47" t="str">
        <f t="shared" si="62"/>
        <v>ROGÉRIO (TP-730)46077</v>
      </c>
      <c r="B641" s="101">
        <v>46077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/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 hidden="1">
      <c r="A642" s="47" t="str">
        <f t="shared" si="62"/>
        <v>W5946077</v>
      </c>
      <c r="B642" s="101">
        <v>46077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/>
      <c r="Z642" s="103"/>
      <c r="AA642" s="104">
        <v>1</v>
      </c>
      <c r="AB642" s="102" t="s">
        <v>412</v>
      </c>
      <c r="AC642" s="150" t="s">
        <v>406</v>
      </c>
      <c r="AD642" s="106">
        <v>0.29166666666666669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A7446077</v>
      </c>
      <c r="B646" s="101">
        <v>46077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/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(TP-780)46077</v>
      </c>
      <c r="B648" s="101">
        <v>46077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/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/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 hidden="1">
      <c r="A649" s="47" t="str">
        <f t="shared" ref="A649:A712" si="65">D649&amp;B649</f>
        <v>V8946077</v>
      </c>
      <c r="B649" s="101">
        <v>46077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/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>W6046077</v>
      </c>
      <c r="B650" s="101">
        <v>46077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/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V9546077</v>
      </c>
      <c r="B652" s="101">
        <v>46077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/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 hidden="1">
      <c r="A653" s="47" t="str">
        <f t="shared" si="65"/>
        <v>W9746077</v>
      </c>
      <c r="B653" s="101">
        <v>46077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/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 hidden="1">
      <c r="A654" s="47" t="str">
        <f t="shared" si="65"/>
        <v>A8446077</v>
      </c>
      <c r="B654" s="101">
        <v>46077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/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 hidden="1">
      <c r="A655" s="47" t="str">
        <f t="shared" si="65"/>
        <v>HUELTON (TP-725)46077</v>
      </c>
      <c r="B655" s="101">
        <v>46077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/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 hidden="1">
      <c r="A656" s="47" t="str">
        <f t="shared" si="65"/>
        <v>LEANDRO (TP-727)46077</v>
      </c>
      <c r="B656" s="101">
        <v>46077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/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 hidden="1">
      <c r="A657" s="47" t="str">
        <f t="shared" si="65"/>
        <v>EXPANSÃO TURMA 146077</v>
      </c>
      <c r="B657" s="101">
        <v>46077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/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/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Oportundiade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46077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46077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46077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46077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46077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46077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46077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46077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46077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46077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46077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46077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46077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46077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46077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46077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46077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Oportunidade</v>
      </c>
      <c r="C630" s="144" t="str">
        <f>IF(SP_SUL!Z634="","*",SP_SUL!Z634)</f>
        <v>*</v>
      </c>
      <c r="D630" s="138" t="str">
        <f>IF(SP_SUL!S634="","*",SP_SUL!S634)</f>
        <v>SP SUL</v>
      </c>
      <c r="E630" s="138" t="str">
        <f>IF(SP_SUL!T634="","*",SP_SUL!T634)</f>
        <v>ZBV-ZRX</v>
      </c>
      <c r="F630" s="143">
        <f>IF(SP_SUL!B634="","*",SP_SUL!B634)</f>
        <v>46077</v>
      </c>
      <c r="G630" s="143" t="str">
        <f>IF(SP_SUL!D634="","*",SP_SUL!D634)</f>
        <v>V97</v>
      </c>
      <c r="H630" s="143" t="str">
        <f>IF(SP_SUL!F634="","*",SP_SUL!F634)</f>
        <v>DETECÇÃO - ULTRASSOM - SPERRY</v>
      </c>
      <c r="I630" s="143" t="str">
        <f>IF(SP_SUL!H634="","*",SP_SUL!H634)</f>
        <v>ZRX</v>
      </c>
      <c r="J630" s="143" t="str">
        <f>IF(SP_SUL!I634="","*",SP_SUL!I634)</f>
        <v>ZTT</v>
      </c>
      <c r="K630" s="138" t="str">
        <f>IF(SP_SUL!M634="","*",SP_SUL!M634)</f>
        <v>ZRX-ZTT</v>
      </c>
      <c r="L630" s="138" t="str">
        <f>IF(SP_SUL!N634="","*",SP_SUL!N634)</f>
        <v>ZRXZTT</v>
      </c>
      <c r="M630" s="139">
        <f>IF(SP_SUL!J634="","*",SP_SUL!J634)</f>
        <v>70</v>
      </c>
      <c r="N630" s="142">
        <f>IF(SP_SUL!K634="","*",SP_SUL!K634)</f>
        <v>135</v>
      </c>
      <c r="O630" s="142" t="str">
        <f>IF(SP_SUL!L634="","*",SP_SUL!L634)</f>
        <v>*</v>
      </c>
      <c r="P630" s="141">
        <f>IF(SP_SUL!O634="","*",SP_SUL!O634)</f>
        <v>0.35416666666666669</v>
      </c>
      <c r="Q630" s="141">
        <f>IF(SP_SUL!P634="","*",SP_SUL!P634)</f>
        <v>4.1666666666666664E-2</v>
      </c>
      <c r="R630" s="143" t="str">
        <f>IF(SP_SUL!Q634="","*",CONCATENATE(SP_SUL!Q634," ",SP_SUL!R634))</f>
        <v>1 KM</v>
      </c>
      <c r="S630" s="143" t="str">
        <f>IF(SP_SUL!V634="","*",SP_SUL!V634)</f>
        <v>Jhon</v>
      </c>
      <c r="T630" s="143" t="str">
        <f>IF(SP_SUL!W634="","*",SP_SUL!W634)</f>
        <v>Sperry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Oportunidade</v>
      </c>
      <c r="C631" s="144" t="str">
        <f>IF(SP_SUL!Z635="","*",SP_SUL!Z635)</f>
        <v>*</v>
      </c>
      <c r="D631" s="138" t="str">
        <f>IF(SP_SUL!S635="","*",SP_SUL!S635)</f>
        <v>SP SUL</v>
      </c>
      <c r="E631" s="138" t="str">
        <f>IF(SP_SUL!T635="","*",SP_SUL!T635)</f>
        <v>ZBV-ZRX</v>
      </c>
      <c r="F631" s="143" t="str">
        <f>IF(SP_SUL!B635="","*",SP_SUL!B635)</f>
        <v>*</v>
      </c>
      <c r="G631" s="143" t="str">
        <f>IF(SP_SUL!D635="","*",SP_SUL!D635)</f>
        <v>EXPANSÃO TURMA 1</v>
      </c>
      <c r="H631" s="143" t="str">
        <f>IF(SP_SUL!F635="","*",SP_SUL!F635)</f>
        <v>EXPANSÃO - SOLDA</v>
      </c>
      <c r="I631" s="143" t="str">
        <f>IF(SP_SUL!H635="","*",SP_SUL!H635)</f>
        <v>-</v>
      </c>
      <c r="J631" s="143" t="str">
        <f>IF(SP_SUL!I635="","*",SP_SUL!I635)</f>
        <v>-</v>
      </c>
      <c r="K631" s="138" t="str">
        <f>IF(SP_SUL!M635="","*",SP_SUL!M635)</f>
        <v>ZCD</v>
      </c>
      <c r="L631" s="138" t="str">
        <f>IF(SP_SUL!N635="","*",SP_SUL!N635)</f>
        <v>ZCD1</v>
      </c>
      <c r="M631" s="139">
        <f>IF(SP_SUL!J635="","*",SP_SUL!J635)</f>
        <v>70</v>
      </c>
      <c r="N631" s="142">
        <f>IF(SP_SUL!K635="","*",SP_SUL!K635)</f>
        <v>112.5</v>
      </c>
      <c r="O631" s="142" t="str">
        <f>IF(SP_SUL!L635="","*",SP_SUL!L635)</f>
        <v>-</v>
      </c>
      <c r="P631" s="141">
        <f>IF(SP_SUL!O635="","*",SP_SUL!O635)</f>
        <v>0.375</v>
      </c>
      <c r="Q631" s="141">
        <f>IF(SP_SUL!P635="","*",SP_SUL!P635)</f>
        <v>6.25E-2</v>
      </c>
      <c r="R631" s="143" t="str">
        <f>IF(SP_SUL!Q635="","*",CONCATENATE(SP_SUL!Q635," ",SP_SUL!R635))</f>
        <v>1 Nº DE SOLDA</v>
      </c>
      <c r="S631" s="143" t="str">
        <f>IF(SP_SUL!V635="","*",SP_SUL!V635)</f>
        <v>Fabio</v>
      </c>
      <c r="T631" s="143" t="str">
        <f>IF(SP_SUL!W635="","*",SP_SUL!W635)</f>
        <v xml:space="preserve">Execução de solda - Condicionado a temperatura 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0</v>
      </c>
    </row>
    <row r="632" spans="1:23" hidden="1">
      <c r="A632" s="144" t="str">
        <f>IF(SP_SUL!Y636="","*",SP_SUL!Y636)</f>
        <v>*</v>
      </c>
      <c r="B632" s="144" t="str">
        <f>IF(SP_SUL!X636="","*",SP_SUL!X636)</f>
        <v>Oportunidade</v>
      </c>
      <c r="C632" s="144" t="str">
        <f>IF(SP_SUL!Z636="","*",SP_SUL!Z636)</f>
        <v>*</v>
      </c>
      <c r="D632" s="138" t="str">
        <f>IF(SP_SUL!S636="","*",SP_SUL!S636)</f>
        <v>SP SUL</v>
      </c>
      <c r="E632" s="138" t="str">
        <f>IF(SP_SUL!T636="","*",SP_SUL!T636)</f>
        <v>ZBV-ZRX</v>
      </c>
      <c r="F632" s="143">
        <f>IF(SP_SUL!B636="","*",SP_SUL!B636)</f>
        <v>46077</v>
      </c>
      <c r="G632" s="143" t="str">
        <f>IF(SP_SUL!D636="","*",SP_SUL!D636)</f>
        <v>KLECIO (TP-699)</v>
      </c>
      <c r="H632" s="143" t="str">
        <f>IF(SP_SUL!F636="","*",SP_SUL!F636)</f>
        <v>PDM - SOLDA</v>
      </c>
      <c r="I632" s="143" t="str">
        <f>IF(SP_SUL!H636="","*",SP_SUL!H636)</f>
        <v>-</v>
      </c>
      <c r="J632" s="143" t="str">
        <f>IF(SP_SUL!I636="","*",SP_SUL!I636)</f>
        <v>-</v>
      </c>
      <c r="K632" s="138" t="str">
        <f>IF(SP_SUL!M636="","*",SP_SUL!M636)</f>
        <v>ZNO-ZAC</v>
      </c>
      <c r="L632" s="138" t="str">
        <f>IF(SP_SUL!N636="","*",SP_SUL!N636)</f>
        <v>ZNOZAC1</v>
      </c>
      <c r="M632" s="139">
        <f>IF(SP_SUL!J636="","*",SP_SUL!J636)</f>
        <v>70</v>
      </c>
      <c r="N632" s="142">
        <f>IF(SP_SUL!K636="","*",SP_SUL!K636)</f>
        <v>77.3</v>
      </c>
      <c r="O632" s="142" t="str">
        <f>IF(SP_SUL!L636="","*",SP_SUL!L636)</f>
        <v>*</v>
      </c>
      <c r="P632" s="141">
        <f>IF(SP_SUL!O636="","*",SP_SUL!O636)</f>
        <v>0.375</v>
      </c>
      <c r="Q632" s="141">
        <f>IF(SP_SUL!P636="","*",SP_SUL!P636)</f>
        <v>6.25E-2</v>
      </c>
      <c r="R632" s="143" t="str">
        <f>IF(SP_SUL!Q636="","*",CONCATENATE(SP_SUL!Q636," ",SP_SUL!R636))</f>
        <v>1 Nº DE SOLDA</v>
      </c>
      <c r="S632" s="143" t="str">
        <f>IF(SP_SUL!V636="","*",SP_SUL!V636)</f>
        <v xml:space="preserve">Klecio </v>
      </c>
      <c r="T632" s="143" t="str">
        <f>IF(SP_SUL!W636="","*",SP_SUL!W636)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IF(SP_SUL!Y637="","*",SP_SUL!Y637)</f>
        <v>*</v>
      </c>
      <c r="B633" s="144" t="str">
        <f>IF(SP_SUL!X637="","*",SP_SUL!X637)</f>
        <v>Oportunidade</v>
      </c>
      <c r="C633" s="144" t="str">
        <f>IF(SP_SUL!Z637="","*",SP_SUL!Z637)</f>
        <v>*</v>
      </c>
      <c r="D633" s="138" t="str">
        <f>IF(SP_SUL!S637="","*",SP_SUL!S637)</f>
        <v>SP SUL</v>
      </c>
      <c r="E633" s="138" t="str">
        <f>IF(SP_SUL!T637="","*",SP_SUL!T637)</f>
        <v>ZBV-ZRX</v>
      </c>
      <c r="F633" s="143">
        <f>IF(SP_SUL!B637="","*",SP_SUL!B637)</f>
        <v>46077</v>
      </c>
      <c r="G633" s="143" t="str">
        <f>IF(SP_SUL!D637="","*",SP_SUL!D637)</f>
        <v>E42</v>
      </c>
      <c r="H633" s="143" t="str">
        <f>IF(SP_SUL!F637="","*",SP_SUL!F637)</f>
        <v>TRILHEIRO - DESCARGA</v>
      </c>
      <c r="I633" s="143" t="str">
        <f>IF(SP_SUL!H637="","*",SP_SUL!H637)</f>
        <v>ZBV3</v>
      </c>
      <c r="J633" s="143" t="str">
        <f>IF(SP_SUL!I637="","*",SP_SUL!I637)</f>
        <v>ZBV3</v>
      </c>
      <c r="K633" s="138" t="str">
        <f>IF(SP_SUL!M637="","*",SP_SUL!M637)</f>
        <v>ZBM-ZHO</v>
      </c>
      <c r="L633" s="138" t="str">
        <f>IF(SP_SUL!N637="","*",SP_SUL!N637)</f>
        <v>ZBM1/ZK57ZHO</v>
      </c>
      <c r="M633" s="139">
        <f>IF(SP_SUL!J637="","*",SP_SUL!J637)</f>
        <v>68</v>
      </c>
      <c r="N633" s="142">
        <f>IF(SP_SUL!K637="","*",SP_SUL!K637)</f>
        <v>54.96</v>
      </c>
      <c r="O633" s="142">
        <f>IF(SP_SUL!L637="","*",SP_SUL!L637)</f>
        <v>57.484000000000002</v>
      </c>
      <c r="P633" s="141">
        <f>IF(SP_SUL!O637="","*",SP_SUL!O637)</f>
        <v>0.41666666666666669</v>
      </c>
      <c r="Q633" s="141">
        <f>IF(SP_SUL!P637="","*",SP_SUL!P637)</f>
        <v>8.3333333333333329E-2</v>
      </c>
      <c r="R633" s="143" t="str">
        <f>IF(SP_SUL!Q637="","*",CONCATENATE(SP_SUL!Q637," ",SP_SUL!R637))</f>
        <v>2496 M</v>
      </c>
      <c r="S633" s="143" t="str">
        <f>IF(SP_SUL!V637="","*",SP_SUL!V637)</f>
        <v>Israel</v>
      </c>
      <c r="T633" s="143" t="str">
        <f>IF(SP_SUL!W637="","*",SP_SUL!W637)</f>
        <v>Descarga de trilho</v>
      </c>
      <c r="U633" s="136">
        <f ca="1">_xlfn.XLOOKUP(G633&amp;$U$2,BS_CONTROLE[CHAVE],BS_CONTROLE[Quantidade_11],"-")</f>
        <v>312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Oportunidade</v>
      </c>
      <c r="C635" s="144" t="str">
        <f>IF(SP_SUL!Z639="","*",SP_SUL!Z639)</f>
        <v>*</v>
      </c>
      <c r="D635" s="138" t="str">
        <f>IF(SP_SUL!S639="","*",SP_SUL!S639)</f>
        <v>SP SUL</v>
      </c>
      <c r="E635" s="138" t="str">
        <f>IF(SP_SUL!T639="","*",SP_SUL!T639)</f>
        <v>ZBV-ZKE</v>
      </c>
      <c r="F635" s="143">
        <f>IF(SP_SUL!B639="","*",SP_SUL!B639)</f>
        <v>46077</v>
      </c>
      <c r="G635" s="143" t="str">
        <f>IF(SP_SUL!D639="","*",SP_SUL!D639)</f>
        <v>DANIEL (TP-647)</v>
      </c>
      <c r="H635" s="143" t="str">
        <f>IF(SP_SUL!F639="","*",SP_SUL!F639)</f>
        <v>PDM - SOLDA</v>
      </c>
      <c r="I635" s="143" t="str">
        <f>IF(SP_SUL!H639="","*",SP_SUL!H639)</f>
        <v>-</v>
      </c>
      <c r="J635" s="143" t="str">
        <f>IF(SP_SUL!I639="","*",SP_SUL!I639)</f>
        <v>-</v>
      </c>
      <c r="K635" s="138" t="str">
        <f>IF(SP_SUL!M639="","*",SP_SUL!M639)</f>
        <v>ZST</v>
      </c>
      <c r="L635" s="138" t="str">
        <f>IF(SP_SUL!N639="","*",SP_SUL!N639)</f>
        <v>ZST2</v>
      </c>
      <c r="M635" s="139">
        <f>IF(SP_SUL!J639="","*",SP_SUL!J639)</f>
        <v>56</v>
      </c>
      <c r="N635" s="142">
        <f>IF(SP_SUL!K639="","*",SP_SUL!K639)</f>
        <v>208.75</v>
      </c>
      <c r="O635" s="142" t="str">
        <f>IF(SP_SUL!L639="","*",SP_SUL!L639)</f>
        <v>-</v>
      </c>
      <c r="P635" s="141">
        <f>IF(SP_SUL!O639="","*",SP_SUL!O639)</f>
        <v>0.375</v>
      </c>
      <c r="Q635" s="141">
        <f>IF(SP_SUL!P639="","*",SP_SUL!P639)</f>
        <v>6.25E-2</v>
      </c>
      <c r="R635" s="143" t="str">
        <f>IF(SP_SUL!Q639="","*",CONCATENATE(SP_SUL!Q639," ",SP_SUL!R639))</f>
        <v>1 Nº DE SOLDA</v>
      </c>
      <c r="S635" s="143" t="str">
        <f>IF(SP_SUL!V639="","*",SP_SUL!V639)</f>
        <v>Daniel</v>
      </c>
      <c r="T635" s="143" t="str">
        <f>IF(SP_SUL!W639="","*",SP_SUL!W639)</f>
        <v xml:space="preserve">Execução de solda - Condicionado a temperatura </v>
      </c>
      <c r="U635" s="136">
        <f ca="1">_xlfn.XLOOKUP(G635&amp;$U$2,BS_CONTROLE[CHAVE],BS_CONTROLE[Quantidade_11],"-")</f>
        <v>0</v>
      </c>
      <c r="V635" s="136" t="str">
        <f ca="1">_xlfn.XLOOKUP(G635&amp;$V$2,BS_CONTROLE[CHAVE],BS_CONTROLE[Quantidade_11],"-")</f>
        <v>-</v>
      </c>
      <c r="W635" s="136">
        <f ca="1">_xlfn.XLOOKUP(G635&amp;$W$2,BS_CONTROLE[CHAVE],BS_CONTROLE[Quantidade_11],"-")</f>
        <v>0</v>
      </c>
    </row>
    <row r="636" spans="1:23" hidden="1">
      <c r="A636" s="144" t="str">
        <f>IF(SP_SUL!Y640="","*",SP_SUL!Y640)</f>
        <v>*</v>
      </c>
      <c r="B636" s="144" t="str">
        <f>IF(SP_SUL!X640="","*",SP_SUL!X640)</f>
        <v>Oportunidade</v>
      </c>
      <c r="C636" s="144" t="str">
        <f>IF(SP_SUL!Z640="","*",SP_SUL!Z640)</f>
        <v>*</v>
      </c>
      <c r="D636" s="138" t="str">
        <f>IF(SP_SUL!S640="","*",SP_SUL!S640)</f>
        <v>SP SUL</v>
      </c>
      <c r="E636" s="138" t="str">
        <f>IF(SP_SUL!T640="","*",SP_SUL!T640)</f>
        <v>ZBV-ZKE</v>
      </c>
      <c r="F636" s="143">
        <f>IF(SP_SUL!B640="","*",SP_SUL!B640)</f>
        <v>46077</v>
      </c>
      <c r="G636" s="143" t="str">
        <f>IF(SP_SUL!D640="","*",SP_SUL!D640)</f>
        <v>V93</v>
      </c>
      <c r="H636" s="143" t="str">
        <f>IF(SP_SUL!F640="","*",SP_SUL!F640)</f>
        <v>MECANIZAÇÃO - SOCADORA</v>
      </c>
      <c r="I636" s="143" t="str">
        <f>IF(SP_SUL!H640="","*",SP_SUL!H640)</f>
        <v>ZYU1</v>
      </c>
      <c r="J636" s="143" t="str">
        <f>IF(SP_SUL!I640="","*",SP_SUL!I640)</f>
        <v>ZYU1</v>
      </c>
      <c r="K636" s="138" t="str">
        <f>IF(SP_SUL!M640="","*",SP_SUL!M640)</f>
        <v>ZYU-ZST</v>
      </c>
      <c r="L636" s="138" t="str">
        <f>IF(SP_SUL!N640="","*",SP_SUL!N640)</f>
        <v>ZYU206</v>
      </c>
      <c r="M636" s="139">
        <f>IF(SP_SUL!J640="","*",SP_SUL!J640)</f>
        <v>56</v>
      </c>
      <c r="N636" s="142">
        <f>IF(SP_SUL!K640="","*",SP_SUL!K640)</f>
        <v>204.4</v>
      </c>
      <c r="O636" s="142">
        <f>IF(SP_SUL!L640="","*",SP_SUL!L640)</f>
        <v>205.8</v>
      </c>
      <c r="P636" s="141">
        <f>IF(SP_SUL!O640="","*",SP_SUL!O640)</f>
        <v>0.41666666666666669</v>
      </c>
      <c r="Q636" s="141">
        <f>IF(SP_SUL!P640="","*",SP_SUL!P640)</f>
        <v>8.3333333333333329E-2</v>
      </c>
      <c r="R636" s="143" t="str">
        <f>IF(SP_SUL!Q640="","*",CONCATENATE(SP_SUL!Q640," ",SP_SUL!R640))</f>
        <v>500 M</v>
      </c>
      <c r="S636" s="143" t="str">
        <f>IF(SP_SUL!V640="","*",SP_SUL!V640)</f>
        <v>Moises</v>
      </c>
      <c r="T636" s="143" t="str">
        <f>IF(SP_SUL!W640="","*",SP_SUL!W640)</f>
        <v>Socaria mecanizada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IF(SP_SUL!Y641="","*",SP_SUL!Y641)</f>
        <v>*</v>
      </c>
      <c r="B637" s="144" t="str">
        <f>IF(SP_SUL!X641="","*",SP_SUL!X641)</f>
        <v>Oportunidade</v>
      </c>
      <c r="C637" s="144" t="str">
        <f>IF(SP_SUL!Z641="","*",SP_SUL!Z641)</f>
        <v>*</v>
      </c>
      <c r="D637" s="138" t="str">
        <f>IF(SP_SUL!S641="","*",SP_SUL!S641)</f>
        <v>SP SUL</v>
      </c>
      <c r="E637" s="138" t="str">
        <f>IF(SP_SUL!T641="","*",SP_SUL!T641)</f>
        <v>ZBV-ZKE</v>
      </c>
      <c r="F637" s="143">
        <f>IF(SP_SUL!B641="","*",SP_SUL!B641)</f>
        <v>46077</v>
      </c>
      <c r="G637" s="143" t="str">
        <f>IF(SP_SUL!D641="","*",SP_SUL!D641)</f>
        <v>ROGÉRIO (TP-730)</v>
      </c>
      <c r="H637" s="143" t="str">
        <f>IF(SP_SUL!F641="","*",SP_SUL!F641)</f>
        <v>PDM - SUBSTITUIÇÃO - DORMENTE</v>
      </c>
      <c r="I637" s="143" t="str">
        <f>IF(SP_SUL!H641="","*",SP_SUL!H641)</f>
        <v>-</v>
      </c>
      <c r="J637" s="143" t="str">
        <f>IF(SP_SUL!I641="","*",SP_SUL!I641)</f>
        <v>*</v>
      </c>
      <c r="K637" s="138" t="str">
        <f>IF(SP_SUL!M641="","*",SP_SUL!M641)</f>
        <v>ZYU</v>
      </c>
      <c r="L637" s="138" t="str">
        <f>IF(SP_SUL!N641="","*",SP_SUL!N641)</f>
        <v>ZYU2</v>
      </c>
      <c r="M637" s="139">
        <f>IF(SP_SUL!J641="","*",SP_SUL!J641)</f>
        <v>56</v>
      </c>
      <c r="N637" s="142">
        <f>IF(SP_SUL!K641="","*",SP_SUL!K641)</f>
        <v>202</v>
      </c>
      <c r="O637" s="142" t="str">
        <f>IF(SP_SUL!L641="","*",SP_SUL!L641)</f>
        <v>-</v>
      </c>
      <c r="P637" s="141">
        <f>IF(SP_SUL!O641="","*",SP_SUL!O641)</f>
        <v>0.41666666666666669</v>
      </c>
      <c r="Q637" s="141">
        <f>IF(SP_SUL!P641="","*",SP_SUL!P641)</f>
        <v>8.3333333333333329E-2</v>
      </c>
      <c r="R637" s="143" t="str">
        <f>IF(SP_SUL!Q641="","*",CONCATENATE(SP_SUL!Q641," ",SP_SUL!R641))</f>
        <v>20 Nº DE DORMENTES</v>
      </c>
      <c r="S637" s="143" t="str">
        <f>IF(SP_SUL!V641="","*",SP_SUL!V641)</f>
        <v>Rogerio</v>
      </c>
      <c r="T637" s="143" t="str">
        <f>IF(SP_SUL!W641="","*",SP_SUL!W641)</f>
        <v>Substituição de dormentes</v>
      </c>
      <c r="U637" s="136">
        <f ca="1">_xlfn.XLOOKUP(G637&amp;$U$2,BS_CONTROLE[CHAVE],BS_CONTROLE[Quantidade_11],"-")</f>
        <v>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IF(SP_SUL!Y642="","*",SP_SUL!Y642)</f>
        <v>*</v>
      </c>
      <c r="B638" s="144" t="str">
        <f>IF(SP_SUL!X642="","*",SP_SUL!X642)</f>
        <v>Oportunidade</v>
      </c>
      <c r="C638" s="144" t="str">
        <f>IF(SP_SUL!Z642="","*",SP_SUL!Z642)</f>
        <v>*</v>
      </c>
      <c r="D638" s="138" t="str">
        <f>IF(SP_SUL!S642="","*",SP_SUL!S642)</f>
        <v>SP SUL</v>
      </c>
      <c r="E638" s="138" t="str">
        <f>IF(SP_SUL!T642="","*",SP_SUL!T642)</f>
        <v>ZBV-ZKE</v>
      </c>
      <c r="F638" s="143">
        <f>IF(SP_SUL!B642="","*",SP_SUL!B642)</f>
        <v>46077</v>
      </c>
      <c r="G638" s="143" t="str">
        <f>IF(SP_SUL!D642="","*",SP_SUL!D642)</f>
        <v>W59</v>
      </c>
      <c r="H638" s="143" t="str">
        <f>IF(SP_SUL!F642="","*",SP_SUL!F642)</f>
        <v>PDM - DESCARGA - DORMENTE</v>
      </c>
      <c r="I638" s="143" t="str">
        <f>IF(SP_SUL!H642="","*",SP_SUL!H642)</f>
        <v>ZYU1</v>
      </c>
      <c r="J638" s="143" t="str">
        <f>IF(SP_SUL!I642="","*",SP_SUL!I642)</f>
        <v>ZYU1</v>
      </c>
      <c r="K638" s="138" t="str">
        <f>IF(SP_SUL!M642="","*",SP_SUL!M642)</f>
        <v>ZDY-ZFY</v>
      </c>
      <c r="L638" s="138" t="str">
        <f>IF(SP_SUL!N642="","*",SP_SUL!N642)</f>
        <v>189ZFY</v>
      </c>
      <c r="M638" s="139">
        <f>IF(SP_SUL!J642="","*",SP_SUL!J642)</f>
        <v>56</v>
      </c>
      <c r="N638" s="142">
        <f>IF(SP_SUL!K642="","*",SP_SUL!K642)</f>
        <v>190</v>
      </c>
      <c r="O638" s="142">
        <f>IF(SP_SUL!L642="","*",SP_SUL!L642)</f>
        <v>167.5</v>
      </c>
      <c r="P638" s="141">
        <f>IF(SP_SUL!O642="","*",SP_SUL!O642)</f>
        <v>0.375</v>
      </c>
      <c r="Q638" s="141">
        <f>IF(SP_SUL!P642="","*",SP_SUL!P642)</f>
        <v>4.1666666666666664E-2</v>
      </c>
      <c r="R638" s="143" t="str">
        <f>IF(SP_SUL!Q642="","*",CONCATENATE(SP_SUL!Q642," ",SP_SUL!R642))</f>
        <v>100 Nº DE DORMENTES</v>
      </c>
      <c r="S638" s="143" t="str">
        <f>IF(SP_SUL!V642="","*",SP_SUL!V642)</f>
        <v>Henrique</v>
      </c>
      <c r="T638" s="143" t="str">
        <f>IF(SP_SUL!W642="","*",SP_SUL!W642)</f>
        <v>Descarga de dormentes km190+00 (40min) e descarga de jacaré km167+500 (20min)</v>
      </c>
      <c r="U638" s="136">
        <f ca="1">_xlfn.XLOOKUP(G638&amp;$U$2,BS_CONTROLE[CHAVE],BS_CONTROLE[Quantidade_11],"-")</f>
        <v>112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Oportunidade</v>
      </c>
      <c r="C639" s="144" t="str">
        <f>IF(SP_SUL!Z643="","*",SP_SUL!Z643)</f>
        <v>*</v>
      </c>
      <c r="D639" s="138" t="str">
        <f>IF(SP_SUL!S643="","*",SP_SUL!S643)</f>
        <v>SP SUL</v>
      </c>
      <c r="E639" s="138" t="str">
        <f>IF(SP_SUL!T643="","*",SP_SUL!T643)</f>
        <v>ZBV-ZKE</v>
      </c>
      <c r="F639" s="143" t="str">
        <f>IF(SP_SUL!B643="","*",SP_SUL!B643)</f>
        <v>*</v>
      </c>
      <c r="G639" s="143" t="str">
        <f>IF(SP_SUL!D643="","*",SP_SUL!D643)</f>
        <v>ROBSON (TF-701)</v>
      </c>
      <c r="H639" s="143" t="str">
        <f>IF(SP_SUL!F643="","*",SP_SUL!F643)</f>
        <v>PDM - SUBSTITUIÇÃO - DORMENTE</v>
      </c>
      <c r="I639" s="143" t="str">
        <f>IF(SP_SUL!H643="","*",SP_SUL!H643)</f>
        <v>-</v>
      </c>
      <c r="J639" s="143" t="str">
        <f>IF(SP_SUL!I643="","*",SP_SUL!I643)</f>
        <v>-</v>
      </c>
      <c r="K639" s="138" t="str">
        <f>IF(SP_SUL!M643="","*",SP_SUL!M643)</f>
        <v>ZDY-ZFY</v>
      </c>
      <c r="L639" s="138" t="str">
        <f>IF(SP_SUL!N643="","*",SP_SUL!N643)</f>
        <v>189ZFY</v>
      </c>
      <c r="M639" s="139">
        <f>IF(SP_SUL!J643="","*",SP_SUL!J643)</f>
        <v>56</v>
      </c>
      <c r="N639" s="142">
        <f>IF(SP_SUL!K643="","*",SP_SUL!K643)</f>
        <v>190.3</v>
      </c>
      <c r="O639" s="142">
        <f>IF(SP_SUL!L643="","*",SP_SUL!L643)</f>
        <v>190.5</v>
      </c>
      <c r="P639" s="141">
        <f>IF(SP_SUL!O643="","*",SP_SUL!O643)</f>
        <v>0.375</v>
      </c>
      <c r="Q639" s="141">
        <f>IF(SP_SUL!P643="","*",SP_SUL!P643)</f>
        <v>8.3333333333333329E-2</v>
      </c>
      <c r="R639" s="143" t="str">
        <f>IF(SP_SUL!Q643="","*",CONCATENATE(SP_SUL!Q643," ",SP_SUL!R643))</f>
        <v>50 Nº DE DORMENTES</v>
      </c>
      <c r="S639" s="143" t="str">
        <f>IF(SP_SUL!V643="","*",SP_SUL!V643)</f>
        <v>Robson</v>
      </c>
      <c r="T639" s="143" t="str">
        <f>IF(SP_SUL!W643="","*",SP_SUL!W643)</f>
        <v>Substituição de dormentes</v>
      </c>
      <c r="U639" s="136">
        <f ca="1">_xlfn.XLOOKUP(G639&amp;$U$2,BS_CONTROLE[CHAVE],BS_CONTROLE[Quantidade_11],"-")</f>
        <v>0</v>
      </c>
      <c r="V639" s="136" t="str">
        <f ca="1">_xlfn.XLOOKUP(G639&amp;$V$2,BS_CONTROLE[CHAVE],BS_CONTROLE[Quantidade_11],"-")</f>
        <v>-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IF(SP_SUL!Y644="","*",SP_SUL!Y644)</f>
        <v>*</v>
      </c>
      <c r="B640" s="144" t="str">
        <f>IF(SP_SUL!X644="","*",SP_SUL!X644)</f>
        <v>Oportunidade</v>
      </c>
      <c r="C640" s="144" t="str">
        <f>IF(SP_SUL!Z644="","*",SP_SUL!Z644)</f>
        <v>*</v>
      </c>
      <c r="D640" s="138" t="str">
        <f>IF(SP_SUL!S644="","*",SP_SUL!S644)</f>
        <v>SP SUL</v>
      </c>
      <c r="E640" s="138" t="str">
        <f>IF(SP_SUL!T644="","*",SP_SUL!T644)</f>
        <v>ZBV-ZKE</v>
      </c>
      <c r="F640" s="143" t="str">
        <f>IF(SP_SUL!B644="","*",SP_SUL!B644)</f>
        <v>*</v>
      </c>
      <c r="G640" s="143" t="str">
        <f>IF(SP_SUL!D644="","*",SP_SUL!D644)</f>
        <v>JACIANO (TF-674)</v>
      </c>
      <c r="H640" s="143" t="str">
        <f>IF(SP_SUL!F644="","*",SP_SUL!F644)</f>
        <v>PDM - SUBSTITUIÇÃO - DORMENTE</v>
      </c>
      <c r="I640" s="143" t="str">
        <f>IF(SP_SUL!H644="","*",SP_SUL!H644)</f>
        <v>-</v>
      </c>
      <c r="J640" s="143" t="str">
        <f>IF(SP_SUL!I644="","*",SP_SUL!I644)</f>
        <v>-</v>
      </c>
      <c r="K640" s="138" t="str">
        <f>IF(SP_SUL!M644="","*",SP_SUL!M644)</f>
        <v>ZDY-ZFY</v>
      </c>
      <c r="L640" s="138" t="str">
        <f>IF(SP_SUL!N644="","*",SP_SUL!N644)</f>
        <v>189ZFY</v>
      </c>
      <c r="M640" s="139">
        <f>IF(SP_SUL!J644="","*",SP_SUL!J644)</f>
        <v>56</v>
      </c>
      <c r="N640" s="142">
        <f>IF(SP_SUL!K644="","*",SP_SUL!K644)</f>
        <v>190.3</v>
      </c>
      <c r="O640" s="142">
        <f>IF(SP_SUL!L644="","*",SP_SUL!L644)</f>
        <v>190.5</v>
      </c>
      <c r="P640" s="141">
        <f>IF(SP_SUL!O644="","*",SP_SUL!O644)</f>
        <v>0.375</v>
      </c>
      <c r="Q640" s="141">
        <f>IF(SP_SUL!P644="","*",SP_SUL!P644)</f>
        <v>8.3333333333333329E-2</v>
      </c>
      <c r="R640" s="143" t="str">
        <f>IF(SP_SUL!Q644="","*",CONCATENATE(SP_SUL!Q644," ",SP_SUL!R644))</f>
        <v>50 Nº DE DORMENTES</v>
      </c>
      <c r="S640" s="143" t="str">
        <f>IF(SP_SUL!V644="","*",SP_SUL!V644)</f>
        <v>Josenilton</v>
      </c>
      <c r="T640" s="143" t="str">
        <f>IF(SP_SUL!W644="","*",SP_SUL!W644)</f>
        <v>Substituição de dormentes</v>
      </c>
      <c r="U640" s="136">
        <f ca="1">_xlfn.XLOOKUP(G640&amp;$U$2,BS_CONTROLE[CHAVE],BS_CONTROLE[Quantidade_11],"-")</f>
        <v>0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IF(SP_SUL!Y645="","*",SP_SUL!Y645)</f>
        <v>*</v>
      </c>
      <c r="B641" s="144" t="str">
        <f>IF(SP_SUL!X645="","*",SP_SUL!X645)</f>
        <v>Oportunidade</v>
      </c>
      <c r="C641" s="144" t="str">
        <f>IF(SP_SUL!Z645="","*",SP_SUL!Z645)</f>
        <v>*</v>
      </c>
      <c r="D641" s="138" t="str">
        <f>IF(SP_SUL!S645="","*",SP_SUL!S645)</f>
        <v>SP SUL</v>
      </c>
      <c r="E641" s="138" t="str">
        <f>IF(SP_SUL!T645="","*",SP_SUL!T645)</f>
        <v>ZBV-ZKE</v>
      </c>
      <c r="F641" s="143" t="str">
        <f>IF(SP_SUL!B645="","*",SP_SUL!B645)</f>
        <v>*</v>
      </c>
      <c r="G641" s="143" t="str">
        <f>IF(SP_SUL!D645="","*",SP_SUL!D645)</f>
        <v>ROBSON (TP-729)</v>
      </c>
      <c r="H641" s="143" t="str">
        <f>IF(SP_SUL!F645="","*",SP_SUL!F645)</f>
        <v>LIMPEZA LASTRO</v>
      </c>
      <c r="I641" s="143" t="str">
        <f>IF(SP_SUL!H645="","*",SP_SUL!H645)</f>
        <v>-</v>
      </c>
      <c r="J641" s="143" t="str">
        <f>IF(SP_SUL!I645="","*",SP_SUL!I645)</f>
        <v>-</v>
      </c>
      <c r="K641" s="138" t="str">
        <f>IF(SP_SUL!M645="","*",SP_SUL!M645)</f>
        <v>ZDY-ZFY</v>
      </c>
      <c r="L641" s="138" t="str">
        <f>IF(SP_SUL!N645="","*",SP_SUL!N645)</f>
        <v>ZXP189</v>
      </c>
      <c r="M641" s="139">
        <f>IF(SP_SUL!J645="","*",SP_SUL!J645)</f>
        <v>56</v>
      </c>
      <c r="N641" s="142">
        <f>IF(SP_SUL!K645="","*",SP_SUL!K645)</f>
        <v>187.58</v>
      </c>
      <c r="O641" s="142" t="str">
        <f>IF(SP_SUL!L645="","*",SP_SUL!L645)</f>
        <v>-</v>
      </c>
      <c r="P641" s="141">
        <f>IF(SP_SUL!O645="","*",SP_SUL!O645)</f>
        <v>0.375</v>
      </c>
      <c r="Q641" s="141">
        <f>IF(SP_SUL!P645="","*",SP_SUL!P645)</f>
        <v>8.3333333333333329E-2</v>
      </c>
      <c r="R641" s="143" t="str">
        <f>IF(SP_SUL!Q645="","*",CONCATENATE(SP_SUL!Q645," ",SP_SUL!R645))</f>
        <v>10 M</v>
      </c>
      <c r="S641" s="143" t="str">
        <f>IF(SP_SUL!V645="","*",SP_SUL!V645)</f>
        <v>Robson</v>
      </c>
      <c r="T641" s="143" t="str">
        <f>IF(SP_SUL!W645="","*",SP_SUL!W645)</f>
        <v>Limpeza de lastro</v>
      </c>
      <c r="U641" s="136">
        <f ca="1">_xlfn.XLOOKUP(G641&amp;$U$2,BS_CONTROLE[CHAVE],BS_CONTROLE[Quantidade_11],"-")</f>
        <v>0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 hidden="1">
      <c r="A642" s="144" t="str">
        <f>IF(SP_SUL!Y646="","*",SP_SUL!Y646)</f>
        <v>*</v>
      </c>
      <c r="B642" s="144" t="str">
        <f>IF(SP_SUL!X646="","*",SP_SUL!X646)</f>
        <v>Contrato</v>
      </c>
      <c r="C642" s="144" t="str">
        <f>IF(SP_SUL!Z646="","*",SP_SUL!Z646)</f>
        <v>*</v>
      </c>
      <c r="D642" s="138" t="str">
        <f>IF(SP_SUL!S646="","*",SP_SUL!S646)</f>
        <v>SP SUL</v>
      </c>
      <c r="E642" s="138" t="str">
        <f>IF(SP_SUL!T646="","*",SP_SUL!T646)</f>
        <v>ZBV-ZKE</v>
      </c>
      <c r="F642" s="143">
        <f>IF(SP_SUL!B646="","*",SP_SUL!B646)</f>
        <v>46077</v>
      </c>
      <c r="G642" s="143" t="str">
        <f>IF(SP_SUL!D646="","*",SP_SUL!D646)</f>
        <v>A74</v>
      </c>
      <c r="H642" s="143" t="str">
        <f>IF(SP_SUL!F646="","*",SP_SUL!F646)</f>
        <v>DETECÇÃO - RONDA 7 DIAS</v>
      </c>
      <c r="I642" s="143" t="str">
        <f>IF(SP_SUL!H646="","*",SP_SUL!H646)</f>
        <v>ZKEZGA</v>
      </c>
      <c r="J642" s="143" t="str">
        <f>IF(SP_SUL!I646="","*",SP_SUL!I646)</f>
        <v>ZBV</v>
      </c>
      <c r="K642" s="138" t="str">
        <f>IF(SP_SUL!M646="","*",SP_SUL!M646)</f>
        <v>ZKE-ZGA</v>
      </c>
      <c r="L642" s="138" t="str">
        <f>IF(SP_SUL!N646="","*",SP_SUL!N646)</f>
        <v>ZKEZGA1</v>
      </c>
      <c r="M642" s="139">
        <f>IF(SP_SUL!J646="","*",SP_SUL!J646)</f>
        <v>49</v>
      </c>
      <c r="N642" s="142">
        <f>IF(SP_SUL!K646="","*",SP_SUL!K646)</f>
        <v>148</v>
      </c>
      <c r="O642" s="142">
        <f>IF(SP_SUL!L646="","*",SP_SUL!L646)</f>
        <v>52</v>
      </c>
      <c r="P642" s="141">
        <f>IF(SP_SUL!O646="","*",SP_SUL!O646)</f>
        <v>0.33333333333333331</v>
      </c>
      <c r="Q642" s="141">
        <f>IF(SP_SUL!P646="","*",SP_SUL!P646)</f>
        <v>4.1666666666666664E-2</v>
      </c>
      <c r="R642" s="143" t="str">
        <f>IF(SP_SUL!Q646="","*",CONCATENATE(SP_SUL!Q646," ",SP_SUL!R646))</f>
        <v>90 KM</v>
      </c>
      <c r="S642" s="143" t="str">
        <f>IF(SP_SUL!V646="","*",SP_SUL!V646)</f>
        <v>Jhon</v>
      </c>
      <c r="T642" s="143" t="str">
        <f>IF(SP_SUL!W646="","*",SP_SUL!W646)</f>
        <v>R7D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Oportunidade</v>
      </c>
      <c r="C644" s="144" t="str">
        <f>IF(SP_SUL!Z648="","*",SP_SUL!Z648)</f>
        <v>*</v>
      </c>
      <c r="D644" s="138" t="str">
        <f>IF(SP_SUL!S648="","*",SP_SUL!S648)</f>
        <v>SP SUL</v>
      </c>
      <c r="E644" s="138" t="str">
        <f>IF(SP_SUL!T648="","*",SP_SUL!T648)</f>
        <v>ZKE-ZEV</v>
      </c>
      <c r="F644" s="143">
        <f>IF(SP_SUL!B648="","*",SP_SUL!B648)</f>
        <v>46077</v>
      </c>
      <c r="G644" s="143" t="str">
        <f>IF(SP_SUL!D648="","*",SP_SUL!D648)</f>
        <v>EDSON (TP-780)</v>
      </c>
      <c r="H644" s="143" t="str">
        <f>IF(SP_SUL!F648="","*",SP_SUL!F648)</f>
        <v>PDM - SUBSTITUIÇÃO - TRILHO</v>
      </c>
      <c r="I644" s="143" t="str">
        <f>IF(SP_SUL!H648="","*",SP_SUL!H648)</f>
        <v>-</v>
      </c>
      <c r="J644" s="143" t="str">
        <f>IF(SP_SUL!I648="","*",SP_SUL!I648)</f>
        <v>*</v>
      </c>
      <c r="K644" s="138" t="str">
        <f>IF(SP_SUL!M648="","*",SP_SUL!M648)</f>
        <v>ZKW</v>
      </c>
      <c r="L644" s="138" t="str">
        <f>IF(SP_SUL!N648="","*",SP_SUL!N648)</f>
        <v>ZKW2</v>
      </c>
      <c r="M644" s="139">
        <f>IF(SP_SUL!J648="","*",SP_SUL!J648)</f>
        <v>55</v>
      </c>
      <c r="N644" s="142">
        <f>IF(SP_SUL!K648="","*",SP_SUL!K648)</f>
        <v>95.664000000000001</v>
      </c>
      <c r="O644" s="142">
        <f>IF(SP_SUL!L648="","*",SP_SUL!L648)</f>
        <v>96.132999999999996</v>
      </c>
      <c r="P644" s="141">
        <f>IF(SP_SUL!O648="","*",SP_SUL!O648)</f>
        <v>0.41666666666666669</v>
      </c>
      <c r="Q644" s="141">
        <f>IF(SP_SUL!P648="","*",SP_SUL!P648)</f>
        <v>8.3333333333333329E-2</v>
      </c>
      <c r="R644" s="143" t="str">
        <f>IF(SP_SUL!Q648="","*",CONCATENATE(SP_SUL!Q648," ",SP_SUL!R648))</f>
        <v>624 M</v>
      </c>
      <c r="S644" s="143" t="str">
        <f>IF(SP_SUL!V648="","*",SP_SUL!V648)</f>
        <v xml:space="preserve">Felipe </v>
      </c>
      <c r="T644" s="143" t="str">
        <f>IF(SP_SUL!W648="","*",SP_SUL!W648)</f>
        <v>PDM - Substituição de trilho</v>
      </c>
      <c r="U644" s="136">
        <f ca="1">_xlfn.XLOOKUP(G644&amp;$U$2,BS_CONTROLE[CHAVE],BS_CONTROLE[Quantidade_11],"-")</f>
        <v>312</v>
      </c>
      <c r="V644" s="136" t="str">
        <f ca="1">_xlfn.XLOOKUP(G644&amp;$V$2,BS_CONTROLE[CHAVE],BS_CONTROLE[Quantidade_11],"-")</f>
        <v>-</v>
      </c>
      <c r="W644" s="136">
        <f ca="1">_xlfn.XLOOKUP(G644&amp;$W$2,BS_CONTROLE[CHAVE],BS_CONTROLE[Quantidade_11],"-")</f>
        <v>0</v>
      </c>
    </row>
    <row r="645" spans="1:23" hidden="1">
      <c r="A645" s="144" t="str">
        <f>IF(SP_SUL!Y649="","*",SP_SUL!Y649)</f>
        <v>*</v>
      </c>
      <c r="B645" s="144" t="str">
        <f>IF(SP_SUL!X649="","*",SP_SUL!X649)</f>
        <v>Oportunidade</v>
      </c>
      <c r="C645" s="144" t="str">
        <f>IF(SP_SUL!Z649="","*",SP_SUL!Z649)</f>
        <v>*</v>
      </c>
      <c r="D645" s="138" t="str">
        <f>IF(SP_SUL!S649="","*",SP_SUL!S649)</f>
        <v>SP SUL</v>
      </c>
      <c r="E645" s="138" t="str">
        <f>IF(SP_SUL!T649="","*",SP_SUL!T649)</f>
        <v>ZKE-ZEV</v>
      </c>
      <c r="F645" s="143">
        <f>IF(SP_SUL!B649="","*",SP_SUL!B649)</f>
        <v>46077</v>
      </c>
      <c r="G645" s="143" t="str">
        <f>IF(SP_SUL!D649="","*",SP_SUL!D649)</f>
        <v>V89</v>
      </c>
      <c r="H645" s="143" t="str">
        <f>IF(SP_SUL!F649="","*",SP_SUL!F649)</f>
        <v>MECANIZAÇÃO - SOCADORA</v>
      </c>
      <c r="I645" s="143" t="str">
        <f>IF(SP_SUL!H649="","*",SP_SUL!H649)</f>
        <v>102ZKW2</v>
      </c>
      <c r="J645" s="143" t="str">
        <f>IF(SP_SUL!I649="","*",SP_SUL!I649)</f>
        <v>102ZKW2</v>
      </c>
      <c r="K645" s="138" t="str">
        <f>IF(SP_SUL!M649="","*",SP_SUL!M649)</f>
        <v>ZWW-ZKW</v>
      </c>
      <c r="L645" s="138" t="str">
        <f>IF(SP_SUL!N649="","*",SP_SUL!N649)</f>
        <v>ZKWK932</v>
      </c>
      <c r="M645" s="139">
        <f>IF(SP_SUL!J649="","*",SP_SUL!J649)</f>
        <v>55</v>
      </c>
      <c r="N645" s="142">
        <f>IF(SP_SUL!K649="","*",SP_SUL!K649)</f>
        <v>94.2</v>
      </c>
      <c r="O645" s="142">
        <f>IF(SP_SUL!L649="","*",SP_SUL!L649)</f>
        <v>94.8</v>
      </c>
      <c r="P645" s="141">
        <f>IF(SP_SUL!O649="","*",SP_SUL!O649)</f>
        <v>0.40277777777777779</v>
      </c>
      <c r="Q645" s="141">
        <f>IF(SP_SUL!P649="","*",SP_SUL!P649)</f>
        <v>8.3333333333333329E-2</v>
      </c>
      <c r="R645" s="143" t="str">
        <f>IF(SP_SUL!Q649="","*",CONCATENATE(SP_SUL!Q649," ",SP_SUL!R649))</f>
        <v>480 M</v>
      </c>
      <c r="S645" s="143" t="str">
        <f>IF(SP_SUL!V649="","*",SP_SUL!V649)</f>
        <v>Antonioni</v>
      </c>
      <c r="T645" s="143" t="str">
        <f>IF(SP_SUL!W649="","*",SP_SUL!W649)</f>
        <v>Socaria mecanizada</v>
      </c>
      <c r="U645" s="136">
        <f ca="1">_xlfn.XLOOKUP(G645&amp;$U$2,BS_CONTROLE[CHAVE],BS_CONTROLE[Quantidade_11],"-")</f>
        <v>1550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Oportunidade</v>
      </c>
      <c r="C646" s="144" t="str">
        <f>IF(SP_SUL!Z650="","*",SP_SUL!Z650)</f>
        <v>*</v>
      </c>
      <c r="D646" s="138" t="str">
        <f>IF(SP_SUL!S650="","*",SP_SUL!S650)</f>
        <v>SP SUL</v>
      </c>
      <c r="E646" s="138" t="str">
        <f>IF(SP_SUL!T650="","*",SP_SUL!T650)</f>
        <v>ZKE-ZEV</v>
      </c>
      <c r="F646" s="143">
        <f>IF(SP_SUL!B650="","*",SP_SUL!B650)</f>
        <v>46077</v>
      </c>
      <c r="G646" s="143" t="str">
        <f>IF(SP_SUL!D650="","*",SP_SUL!D650)</f>
        <v>W60</v>
      </c>
      <c r="H646" s="143" t="str">
        <f>IF(SP_SUL!F650="","*",SP_SUL!F650)</f>
        <v>PDM - DESCARGA - DORMENTE</v>
      </c>
      <c r="I646" s="143" t="str">
        <f>IF(SP_SUL!H650="","*",SP_SUL!H650)</f>
        <v>ZEM130-2</v>
      </c>
      <c r="J646" s="143" t="str">
        <f>IF(SP_SUL!I650="","*",SP_SUL!I650)</f>
        <v>ZEM130-2</v>
      </c>
      <c r="K646" s="138" t="str">
        <f>IF(SP_SUL!M650="","*",SP_SUL!M650)</f>
        <v>ZWI-ZEM</v>
      </c>
      <c r="L646" s="138" t="str">
        <f>IF(SP_SUL!N650="","*",SP_SUL!N650)</f>
        <v>130ZYQW/ZEM2</v>
      </c>
      <c r="M646" s="139">
        <f>IF(SP_SUL!J650="","*",SP_SUL!J650)</f>
        <v>55</v>
      </c>
      <c r="N646" s="142">
        <f>IF(SP_SUL!K650="","*",SP_SUL!K650)</f>
        <v>127.4</v>
      </c>
      <c r="O646" s="142">
        <f>IF(SP_SUL!L650="","*",SP_SUL!L650)</f>
        <v>137</v>
      </c>
      <c r="P646" s="141">
        <f>IF(SP_SUL!O650="","*",SP_SUL!O650)</f>
        <v>0.33333333333333331</v>
      </c>
      <c r="Q646" s="141">
        <f>IF(SP_SUL!P650="","*",SP_SUL!P650)</f>
        <v>8.3333333333333329E-2</v>
      </c>
      <c r="R646" s="143" t="str">
        <f>IF(SP_SUL!Q650="","*",CONCATENATE(SP_SUL!Q650," ",SP_SUL!R650))</f>
        <v>1000 Nº DE DORMENTES</v>
      </c>
      <c r="S646" s="143" t="str">
        <f>IF(SP_SUL!V650="","*",SP_SUL!V650)</f>
        <v xml:space="preserve">Felipe </v>
      </c>
      <c r="T646" s="143" t="str">
        <f>IF(SP_SUL!W650="","*",SP_SUL!W650)</f>
        <v>Descarga de dormentes</v>
      </c>
      <c r="U646" s="136">
        <f ca="1">_xlfn.XLOOKUP(G646&amp;$U$2,BS_CONTROLE[CHAVE],BS_CONTROLE[Quantidade_11],"-")</f>
        <v>0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Oportunidade</v>
      </c>
      <c r="C647" s="144" t="str">
        <f>IF(SP_SUL!Z651="","*",SP_SUL!Z651)</f>
        <v>*</v>
      </c>
      <c r="D647" s="138" t="str">
        <f>IF(SP_SUL!S651="","*",SP_SUL!S651)</f>
        <v>SP SUL</v>
      </c>
      <c r="E647" s="138" t="str">
        <f>IF(SP_SUL!T651="","*",SP_SUL!T651)</f>
        <v>ZKE-ZEV</v>
      </c>
      <c r="F647" s="143" t="str">
        <f>IF(SP_SUL!B651="","*",SP_SUL!B651)</f>
        <v>*</v>
      </c>
      <c r="G647" s="143" t="str">
        <f>IF(SP_SUL!D651="","*",SP_SUL!D651)</f>
        <v>W99</v>
      </c>
      <c r="H647" s="143" t="str">
        <f>IF(SP_SUL!F651="","*",SP_SUL!F651)</f>
        <v>DESLOCAMENTO</v>
      </c>
      <c r="I647" s="143" t="str">
        <f>IF(SP_SUL!H651="","*",SP_SUL!H651)</f>
        <v>102ZKW2</v>
      </c>
      <c r="J647" s="143" t="str">
        <f>IF(SP_SUL!I651="","*",SP_SUL!I651)</f>
        <v>ZEM130-2</v>
      </c>
      <c r="K647" s="138" t="str">
        <f>IF(SP_SUL!M651="","*",SP_SUL!M651)</f>
        <v>ZKW-ZEM</v>
      </c>
      <c r="L647" s="138" t="str">
        <f>IF(SP_SUL!N651="","*",SP_SUL!N651)</f>
        <v>ZKWZEM</v>
      </c>
      <c r="M647" s="139">
        <f>IF(SP_SUL!J651="","*",SP_SUL!J651)</f>
        <v>55</v>
      </c>
      <c r="N647" s="142">
        <f>IF(SP_SUL!K651="","*",SP_SUL!K651)</f>
        <v>102</v>
      </c>
      <c r="O647" s="142">
        <f>IF(SP_SUL!L651="","*",SP_SUL!L651)</f>
        <v>135</v>
      </c>
      <c r="P647" s="141">
        <f>IF(SP_SUL!O651="","*",SP_SUL!O651)</f>
        <v>0.45833333333333331</v>
      </c>
      <c r="Q647" s="141">
        <f>IF(SP_SUL!P651="","*",SP_SUL!P651)</f>
        <v>4.1666666666666664E-2</v>
      </c>
      <c r="R647" s="143" t="str">
        <f>IF(SP_SUL!Q651="","*",CONCATENATE(SP_SUL!Q651," ",SP_SUL!R651))</f>
        <v>1 BINÁRIO</v>
      </c>
      <c r="S647" s="143" t="str">
        <f>IF(SP_SUL!V651="","*",SP_SUL!V651)</f>
        <v xml:space="preserve">Alisson </v>
      </c>
      <c r="T647" s="143" t="str">
        <f>IF(SP_SUL!W651="","*",SP_SUL!W651)</f>
        <v>Deslocamento de ZKW para ZEM, condicionado a liberação do W97 de ZEM)</v>
      </c>
      <c r="U647" s="136">
        <f ca="1">_xlfn.XLOOKUP(G647&amp;$U$2,BS_CONTROLE[CHAVE],BS_CONTROLE[Quantidade_11],"-")</f>
        <v>1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Oportunidade</v>
      </c>
      <c r="C648" s="144" t="str">
        <f>IF(SP_SUL!Z652="","*",SP_SUL!Z652)</f>
        <v>*</v>
      </c>
      <c r="D648" s="138" t="str">
        <f>IF(SP_SUL!S652="","*",SP_SUL!S652)</f>
        <v>SP SUL</v>
      </c>
      <c r="E648" s="138" t="str">
        <f>IF(SP_SUL!T652="","*",SP_SUL!T652)</f>
        <v>ZKE-ZEV</v>
      </c>
      <c r="F648" s="143">
        <f>IF(SP_SUL!B652="","*",SP_SUL!B652)</f>
        <v>46077</v>
      </c>
      <c r="G648" s="143" t="str">
        <f>IF(SP_SUL!D652="","*",SP_SUL!D652)</f>
        <v>V95</v>
      </c>
      <c r="H648" s="143" t="str">
        <f>IF(SP_SUL!F652="","*",SP_SUL!F652)</f>
        <v>MODERNIZAÇÃO - SOCADORA</v>
      </c>
      <c r="I648" s="143" t="str">
        <f>IF(SP_SUL!H652="","*",SP_SUL!H652)</f>
        <v>ZEM130-2</v>
      </c>
      <c r="J648" s="143" t="str">
        <f>IF(SP_SUL!I652="","*",SP_SUL!I652)</f>
        <v>ZEM130-2</v>
      </c>
      <c r="K648" s="138" t="str">
        <f>IF(SP_SUL!M652="","*",SP_SUL!M652)</f>
        <v>ZEM</v>
      </c>
      <c r="L648" s="138" t="str">
        <f>IF(SP_SUL!N652="","*",SP_SUL!N652)</f>
        <v>ZEM2</v>
      </c>
      <c r="M648" s="139">
        <f>IF(SP_SUL!J652="","*",SP_SUL!J652)</f>
        <v>55</v>
      </c>
      <c r="N648" s="142">
        <f>IF(SP_SUL!K652="","*",SP_SUL!K652)</f>
        <v>134.80000000000001</v>
      </c>
      <c r="O648" s="142">
        <f>IF(SP_SUL!L652="","*",SP_SUL!L652)</f>
        <v>135.19999999999999</v>
      </c>
      <c r="P648" s="141">
        <f>IF(SP_SUL!O652="","*",SP_SUL!O652)</f>
        <v>0.375</v>
      </c>
      <c r="Q648" s="141">
        <f>IF(SP_SUL!P652="","*",SP_SUL!P652)</f>
        <v>8.3333333333333329E-2</v>
      </c>
      <c r="R648" s="143" t="str">
        <f>IF(SP_SUL!Q652="","*",CONCATENATE(SP_SUL!Q652," ",SP_SUL!R652))</f>
        <v>300 M</v>
      </c>
      <c r="S648" s="143" t="str">
        <f>IF(SP_SUL!V652="","*",SP_SUL!V652)</f>
        <v xml:space="preserve">Felipe </v>
      </c>
      <c r="T648" s="143" t="str">
        <f>IF(SP_SUL!W652="","*",SP_SUL!W652)</f>
        <v>Socaria mecanizada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IF(SP_SUL!Y653="","*",SP_SUL!Y653)</f>
        <v>*</v>
      </c>
      <c r="B649" s="144" t="str">
        <f>IF(SP_SUL!X653="","*",SP_SUL!X653)</f>
        <v>Oportunidade</v>
      </c>
      <c r="C649" s="144" t="str">
        <f>IF(SP_SUL!Z653="","*",SP_SUL!Z653)</f>
        <v>*</v>
      </c>
      <c r="D649" s="138" t="str">
        <f>IF(SP_SUL!S653="","*",SP_SUL!S653)</f>
        <v>SP SUL</v>
      </c>
      <c r="E649" s="138" t="str">
        <f>IF(SP_SUL!T653="","*",SP_SUL!T653)</f>
        <v>ZKE-ZEV</v>
      </c>
      <c r="F649" s="143">
        <f>IF(SP_SUL!B653="","*",SP_SUL!B653)</f>
        <v>46077</v>
      </c>
      <c r="G649" s="143" t="str">
        <f>IF(SP_SUL!D653="","*",SP_SUL!D653)</f>
        <v>W97</v>
      </c>
      <c r="H649" s="143" t="str">
        <f>IF(SP_SUL!F653="","*",SP_SUL!F653)</f>
        <v>DESLOCAMENTO</v>
      </c>
      <c r="I649" s="143" t="str">
        <f>IF(SP_SUL!H653="","*",SP_SUL!H653)</f>
        <v>ZEM-1</v>
      </c>
      <c r="J649" s="143" t="str">
        <f>IF(SP_SUL!I653="","*",SP_SUL!I653)</f>
        <v>ZEV-1</v>
      </c>
      <c r="K649" s="138" t="str">
        <f>IF(SP_SUL!M653="","*",SP_SUL!M653)</f>
        <v>ZEM-ZEV</v>
      </c>
      <c r="L649" s="138" t="str">
        <f>IF(SP_SUL!N653="","*",SP_SUL!N653)</f>
        <v>ZEMZEV</v>
      </c>
      <c r="M649" s="139">
        <f>IF(SP_SUL!J653="","*",SP_SUL!J653)</f>
        <v>48</v>
      </c>
      <c r="N649" s="142">
        <f>IF(SP_SUL!K653="","*",SP_SUL!K653)</f>
        <v>135</v>
      </c>
      <c r="O649" s="142" t="str">
        <f>IF(SP_SUL!L653="","*",SP_SUL!L653)</f>
        <v>-</v>
      </c>
      <c r="P649" s="141">
        <f>IF(SP_SUL!O653="","*",SP_SUL!O653)</f>
        <v>0.375</v>
      </c>
      <c r="Q649" s="141">
        <f>IF(SP_SUL!P653="","*",SP_SUL!P653)</f>
        <v>4.1666666666666664E-2</v>
      </c>
      <c r="R649" s="143" t="str">
        <f>IF(SP_SUL!Q653="","*",CONCATENATE(SP_SUL!Q653," ",SP_SUL!R653))</f>
        <v>1 BINÁRIO</v>
      </c>
      <c r="S649" s="143" t="str">
        <f>IF(SP_SUL!V653="","*",SP_SUL!V653)</f>
        <v>Alisson</v>
      </c>
      <c r="T649" s="143" t="str">
        <f>IF(SP_SUL!W653="","*",SP_SUL!W653)</f>
        <v>Deslocamento de ZEM para ZEV (antes da partida de ZEM, necessário realizar MNB, tempo de MNB 2h30 entre ZEM-1 e ZEM1301 )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IF(SP_SUL!Y654="","*",SP_SUL!Y654)</f>
        <v>*</v>
      </c>
      <c r="B650" s="144" t="str">
        <f>IF(SP_SUL!X654="","*",SP_SUL!X654)</f>
        <v>Contrato</v>
      </c>
      <c r="C650" s="144" t="str">
        <f>IF(SP_SUL!Z654="","*",SP_SUL!Z654)</f>
        <v>*</v>
      </c>
      <c r="D650" s="138" t="str">
        <f>IF(SP_SUL!S654="","*",SP_SUL!S654)</f>
        <v>SP SUL</v>
      </c>
      <c r="E650" s="138" t="str">
        <f>IF(SP_SUL!T654="","*",SP_SUL!T654)</f>
        <v>ZKE-ZEV</v>
      </c>
      <c r="F650" s="143">
        <f>IF(SP_SUL!B654="","*",SP_SUL!B654)</f>
        <v>46077</v>
      </c>
      <c r="G650" s="143" t="str">
        <f>IF(SP_SUL!D654="","*",SP_SUL!D654)</f>
        <v>A84</v>
      </c>
      <c r="H650" s="143" t="str">
        <f>IF(SP_SUL!F654="","*",SP_SUL!F654)</f>
        <v>DETECÇÃO - RONDA 7 DIAS</v>
      </c>
      <c r="I650" s="143" t="str">
        <f>IF(SP_SUL!H654="","*",SP_SUL!H654)</f>
        <v>ZEV-2</v>
      </c>
      <c r="J650" s="143" t="str">
        <f>IF(SP_SUL!I654="","*",SP_SUL!I654)</f>
        <v>ZPTZDR</v>
      </c>
      <c r="K650" s="138" t="str">
        <f>IF(SP_SUL!M654="","*",SP_SUL!M654)</f>
        <v>ZEV-ZPT</v>
      </c>
      <c r="L650" s="138" t="str">
        <f>IF(SP_SUL!N654="","*",SP_SUL!N654)</f>
        <v>ZEVZPT</v>
      </c>
      <c r="M650" s="139">
        <f>IF(SP_SUL!J654="","*",SP_SUL!J654)</f>
        <v>55</v>
      </c>
      <c r="N650" s="142">
        <f>IF(SP_SUL!K654="","*",SP_SUL!K654)</f>
        <v>158</v>
      </c>
      <c r="O650" s="142">
        <f>IF(SP_SUL!L654="","*",SP_SUL!L654)</f>
        <v>106</v>
      </c>
      <c r="P650" s="141">
        <f>IF(SP_SUL!O654="","*",SP_SUL!O654)</f>
        <v>0.3125</v>
      </c>
      <c r="Q650" s="141">
        <f>IF(SP_SUL!P654="","*",SP_SUL!P654)</f>
        <v>4.1666666666666664E-2</v>
      </c>
      <c r="R650" s="143" t="str">
        <f>IF(SP_SUL!Q654="","*",CONCATENATE(SP_SUL!Q654," ",SP_SUL!R654))</f>
        <v>50 KM</v>
      </c>
      <c r="S650" s="143" t="str">
        <f>IF(SP_SUL!V654="","*",SP_SUL!V654)</f>
        <v>Jhon</v>
      </c>
      <c r="T650" s="143" t="str">
        <f>IF(SP_SUL!W654="","*",SP_SUL!W654)</f>
        <v>R7D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Oportunidade</v>
      </c>
      <c r="C651" s="144" t="str">
        <f>IF(SP_SUL!Z655="","*",SP_SUL!Z655)</f>
        <v>*</v>
      </c>
      <c r="D651" s="138" t="str">
        <f>IF(SP_SUL!S655="","*",SP_SUL!S655)</f>
        <v>SP SUL</v>
      </c>
      <c r="E651" s="138" t="str">
        <f>IF(SP_SUL!T655="","*",SP_SUL!T655)</f>
        <v>ZEV-ZPT</v>
      </c>
      <c r="F651" s="143">
        <f>IF(SP_SUL!B655="","*",SP_SUL!B655)</f>
        <v>46077</v>
      </c>
      <c r="G651" s="143" t="str">
        <f>IF(SP_SUL!D655="","*",SP_SUL!D655)</f>
        <v>HUELTON (TP-725)</v>
      </c>
      <c r="H651" s="143" t="str">
        <f>IF(SP_SUL!F655="","*",SP_SUL!F655)</f>
        <v>PDM - SOLDA</v>
      </c>
      <c r="I651" s="143" t="str">
        <f>IF(SP_SUL!H655="","*",SP_SUL!H655)</f>
        <v>-</v>
      </c>
      <c r="J651" s="143" t="str">
        <f>IF(SP_SUL!I655="","*",SP_SUL!I655)</f>
        <v>-</v>
      </c>
      <c r="K651" s="138" t="str">
        <f>IF(SP_SUL!M655="","*",SP_SUL!M655)</f>
        <v>ZPT</v>
      </c>
      <c r="L651" s="138" t="str">
        <f>IF(SP_SUL!N655="","*",SP_SUL!N655)</f>
        <v>ZPT2</v>
      </c>
      <c r="M651" s="139">
        <f>IF(SP_SUL!J655="","*",SP_SUL!J655)</f>
        <v>92</v>
      </c>
      <c r="N651" s="142">
        <f>IF(SP_SUL!K655="","*",SP_SUL!K655)</f>
        <v>106.7</v>
      </c>
      <c r="O651" s="142" t="str">
        <f>IF(SP_SUL!L655="","*",SP_SUL!L655)</f>
        <v>-</v>
      </c>
      <c r="P651" s="141">
        <f>IF(SP_SUL!O655="","*",SP_SUL!O655)</f>
        <v>0.41666666666666669</v>
      </c>
      <c r="Q651" s="141">
        <f>IF(SP_SUL!P655="","*",SP_SUL!P655)</f>
        <v>6.25E-2</v>
      </c>
      <c r="R651" s="143" t="str">
        <f>IF(SP_SUL!Q655="","*",CONCATENATE(SP_SUL!Q655," ",SP_SUL!R655))</f>
        <v>15 Nº DE SOLDA</v>
      </c>
      <c r="S651" s="143" t="str">
        <f>IF(SP_SUL!V655="","*",SP_SUL!V655)</f>
        <v>Moises</v>
      </c>
      <c r="T651" s="143" t="str">
        <f>IF(SP_SUL!W655="","*",SP_SUL!W655)</f>
        <v xml:space="preserve">Execução de solda - Condicionado a temperatura 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>
        <f ca="1">_xlfn.XLOOKUP(G651&amp;$W$2,BS_CONTROLE[CHAVE],BS_CONTROLE[Quantidade_11],"-")</f>
        <v>0</v>
      </c>
    </row>
    <row r="652" spans="1:23" hidden="1">
      <c r="A652" s="144" t="str">
        <f>IF(SP_SUL!Y656="","*",SP_SUL!Y656)</f>
        <v>*</v>
      </c>
      <c r="B652" s="144" t="str">
        <f>IF(SP_SUL!X656="","*",SP_SUL!X656)</f>
        <v>Oportunidade</v>
      </c>
      <c r="C652" s="144" t="str">
        <f>IF(SP_SUL!Z656="","*",SP_SUL!Z656)</f>
        <v>*</v>
      </c>
      <c r="D652" s="138" t="str">
        <f>IF(SP_SUL!S656="","*",SP_SUL!S656)</f>
        <v>SP SUL</v>
      </c>
      <c r="E652" s="138" t="str">
        <f>IF(SP_SUL!T656="","*",SP_SUL!T656)</f>
        <v>ZEV-ZPT</v>
      </c>
      <c r="F652" s="143">
        <f>IF(SP_SUL!B656="","*",SP_SUL!B656)</f>
        <v>46077</v>
      </c>
      <c r="G652" s="143" t="str">
        <f>IF(SP_SUL!D656="","*",SP_SUL!D656)</f>
        <v>LEANDRO (TP-727)</v>
      </c>
      <c r="H652" s="143" t="str">
        <f>IF(SP_SUL!F656="","*",SP_SUL!F656)</f>
        <v>PDM - SUBSTITUIÇÃO - DORMENTE</v>
      </c>
      <c r="I652" s="143" t="str">
        <f>IF(SP_SUL!H656="","*",SP_SUL!H656)</f>
        <v>-</v>
      </c>
      <c r="J652" s="143" t="str">
        <f>IF(SP_SUL!I656="","*",SP_SUL!I656)</f>
        <v>-</v>
      </c>
      <c r="K652" s="138" t="str">
        <f>IF(SP_SUL!M656="","*",SP_SUL!M656)</f>
        <v>109-ZGM</v>
      </c>
      <c r="L652" s="138">
        <f>IF(SP_SUL!N656="","*",SP_SUL!N656)</f>
        <v>1131121</v>
      </c>
      <c r="M652" s="139">
        <f>IF(SP_SUL!J656="","*",SP_SUL!J656)</f>
        <v>30</v>
      </c>
      <c r="N652" s="142">
        <f>IF(SP_SUL!K656="","*",SP_SUL!K656)</f>
        <v>112.7</v>
      </c>
      <c r="O652" s="142" t="str">
        <f>IF(SP_SUL!L656="","*",SP_SUL!L656)</f>
        <v>-</v>
      </c>
      <c r="P652" s="141">
        <f>IF(SP_SUL!O656="","*",SP_SUL!O656)</f>
        <v>0.41666666666666669</v>
      </c>
      <c r="Q652" s="141">
        <f>IF(SP_SUL!P656="","*",SP_SUL!P656)</f>
        <v>8.3333333333333329E-2</v>
      </c>
      <c r="R652" s="143" t="str">
        <f>IF(SP_SUL!Q656="","*",CONCATENATE(SP_SUL!Q656," ",SP_SUL!R656))</f>
        <v>30 Nº DE DORMENTES</v>
      </c>
      <c r="S652" s="143" t="str">
        <f>IF(SP_SUL!V656="","*",SP_SUL!V656)</f>
        <v>Moises</v>
      </c>
      <c r="T652" s="143" t="str">
        <f>IF(SP_SUL!W656="","*",SP_SUL!W656)</f>
        <v>PDM - Substituição de dormentes</v>
      </c>
      <c r="U652" s="136">
        <f ca="1">_xlfn.XLOOKUP(G652&amp;$U$2,BS_CONTROLE[CHAVE],BS_CONTROLE[Quantidade_11],"-")</f>
        <v>0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Oportunidade</v>
      </c>
      <c r="C653" s="144" t="str">
        <f>IF(SP_SUL!Z657="","*",SP_SUL!Z657)</f>
        <v>*</v>
      </c>
      <c r="D653" s="138" t="str">
        <f>IF(SP_SUL!S657="","*",SP_SUL!S657)</f>
        <v>SP SUL</v>
      </c>
      <c r="E653" s="138" t="str">
        <f>IF(SP_SUL!T657="","*",SP_SUL!T657)</f>
        <v>ZEV-ZPT</v>
      </c>
      <c r="F653" s="143">
        <f>IF(SP_SUL!B657="","*",SP_SUL!B657)</f>
        <v>46077</v>
      </c>
      <c r="G653" s="143" t="str">
        <f>IF(SP_SUL!D657="","*",SP_SUL!D657)</f>
        <v>EXPANSÃO TURMA 1</v>
      </c>
      <c r="H653" s="143" t="str">
        <f>IF(SP_SUL!F657="","*",SP_SUL!F657)</f>
        <v>EXPANSÃO - SOLDA</v>
      </c>
      <c r="I653" s="143" t="str">
        <f>IF(SP_SUL!H657="","*",SP_SUL!H657)</f>
        <v>-</v>
      </c>
      <c r="J653" s="143" t="str">
        <f>IF(SP_SUL!I657="","*",SP_SUL!I657)</f>
        <v>*</v>
      </c>
      <c r="K653" s="138" t="str">
        <f>IF(SP_SUL!M657="","*",SP_SUL!M657)</f>
        <v>109-ZGM</v>
      </c>
      <c r="L653" s="138" t="str">
        <f>IF(SP_SUL!N657="","*",SP_SUL!N657)</f>
        <v>1101093/1101091</v>
      </c>
      <c r="M653" s="139">
        <f>IF(SP_SUL!J657="","*",SP_SUL!J657)</f>
        <v>30</v>
      </c>
      <c r="N653" s="142">
        <f>IF(SP_SUL!K657="","*",SP_SUL!K657)</f>
        <v>108.75</v>
      </c>
      <c r="O653" s="142">
        <f>IF(SP_SUL!L657="","*",SP_SUL!L657)</f>
        <v>109</v>
      </c>
      <c r="P653" s="141">
        <f>IF(SP_SUL!O657="","*",SP_SUL!O657)</f>
        <v>0.35416666666666669</v>
      </c>
      <c r="Q653" s="141">
        <f>IF(SP_SUL!P657="","*",SP_SUL!P657)</f>
        <v>8.3333333333333329E-2</v>
      </c>
      <c r="R653" s="143" t="str">
        <f>IF(SP_SUL!Q657="","*",CONCATENATE(SP_SUL!Q657," ",SP_SUL!R657))</f>
        <v>1 Nº DE SOLDA</v>
      </c>
      <c r="S653" s="143" t="str">
        <f>IF(SP_SUL!V657="","*",SP_SUL!V657)</f>
        <v>Pedro</v>
      </c>
      <c r="T653" s="143" t="str">
        <f>IF(SP_SUL!W657="","*",SP_SUL!W657)</f>
        <v>Execução de solda - Condicionado a temperatura (Obs: Ocupação do AMV L3)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>
        <f>IF(SP_SUL!B634="","*",SP_SUL!B634)</f>
        <v>46077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>
        <f>IF(SP_SUL!B636="","*",SP_SUL!B636)</f>
        <v>46077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>
        <f>IF(SP_SUL!B637="","*",SP_SUL!B637)</f>
        <v>46077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>
        <f>IF(SP_SUL!B639="","*",SP_SUL!B639)</f>
        <v>46077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>
        <f>IF(SP_SUL!B640="","*",SP_SUL!B640)</f>
        <v>46077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*</v>
      </c>
      <c r="C636" s="94">
        <f>IF(SP_SUL!B641="","*",SP_SUL!B641)</f>
        <v>46077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>
        <f>IF(SP_SUL!B642="","*",SP_SUL!B642)</f>
        <v>46077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FIXO</v>
      </c>
      <c r="I637" s="94" t="str">
        <f>IF(SP_SUL!AC642="","*",SP_SUL!AC642)</f>
        <v>ACIONAMENTO</v>
      </c>
      <c r="J637" s="95">
        <f>IF(SP_SUL!AA642="","*",SP_SUL!AA642)</f>
        <v>1</v>
      </c>
      <c r="K637" s="96">
        <f>IF(SP_SUL!AD642="","*",SP_SUL!AD642)</f>
        <v>0.29166666666666669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>
        <f>IF(SP_SUL!B646="","*",SP_SUL!B646)</f>
        <v>46077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>
        <f>IF(SP_SUL!B648="","*",SP_SUL!B648)</f>
        <v>46077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>
        <f>IF(SP_SUL!B649="","*",SP_SUL!B649)</f>
        <v>46077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*</v>
      </c>
      <c r="C645" s="94">
        <f>IF(SP_SUL!B650="","*",SP_SUL!B650)</f>
        <v>46077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*</v>
      </c>
      <c r="C647" s="94">
        <f>IF(SP_SUL!B652="","*",SP_SUL!B652)</f>
        <v>46077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*</v>
      </c>
      <c r="C648" s="94">
        <f>IF(SP_SUL!B653="","*",SP_SUL!B653)</f>
        <v>46077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*</v>
      </c>
      <c r="C649" s="94">
        <f>IF(SP_SUL!B654="","*",SP_SUL!B654)</f>
        <v>46077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*</v>
      </c>
      <c r="C650" s="94">
        <f>IF(SP_SUL!B655="","*",SP_SUL!B655)</f>
        <v>46077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>
        <f>IF(SP_SUL!B656="","*",SP_SUL!B656)</f>
        <v>46077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>
        <f>IF(SP_SUL!B657="","*",SP_SUL!B657)</f>
        <v>46077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2026-02-24T16:45:27Z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