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13" documentId="8_{B6337239-1A00-434D-AAD0-422EA1FEB5AE}" xr6:coauthVersionLast="47" xr6:coauthVersionMax="47" xr10:uidLastSave="{CF4B18B6-B8E4-46E4-8A3F-93F12A19B0C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0" i="1" l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<sst xmlns="http://schemas.openxmlformats.org/spreadsheetml/2006/main" count="5802" uniqueCount="1597">
  <si>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</si>
  <si>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</si>
  <si>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</si>
  <si>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</si>
  <si>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</si>
  <si>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</si>
  <si>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</si>
  <si>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</si>
  <si>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</si>
  <si>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</si>
  <si>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</si>
  <si>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</si>
  <si>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</si>
  <si>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</si>
  <si>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</si>
  <si>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</si>
  <si>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</si>
  <si>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</si>
  <si>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</si>
  <si>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</si>
  <si>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</si>
  <si>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</si>
  <si>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</si>
  <si>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</si>
  <si>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</si>
  <si>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</si>
  <si>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</si>
  <si>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</si>
  <si>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</si>
  <si>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</si>
  <si>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</si>
  <si>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</si>
  <si>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</si>
  <si>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</si>
  <si>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</si>
  <si>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</si>
  <si>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</si>
  <si>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</si>
  <si>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</si>
  <si>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</si>
  <si>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</si>
  <si>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</si>
  <si>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</si>
  <si>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</si>
  <si>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</si>
  <si>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</si>
  <si>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</si>
  <si>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</si>
  <si>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</si>
  <si>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</si>
  <si>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</si>
  <si>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</si>
  <si>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</si>
  <si>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</si>
  <si>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</si>
  <si>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</si>
  <si>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</si>
  <si>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</si>
  <si>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</si>
  <si>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</si>
  <si>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</si>
  <si>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</si>
  <si>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</si>
  <si>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</si>
  <si>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</si>
  <si>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</si>
  <si>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</si>
  <si>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</si>
  <si>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</si>
  <si>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</si>
  <si>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</si>
  <si>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</si>
  <si>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</si>
  <si>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</si>
  <si>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</si>
  <si>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</si>
  <si>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</si>
  <si>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</si>
  <si>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</si>
  <si>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</si>
  <si>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</si>
  <si>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</si>
  <si>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</si>
  <si>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</si>
  <si>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</si>
  <si>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</si>
  <si>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</si>
  <si>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</si>
  <si>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</si>
  <si>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</si>
  <si>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</si>
  <si>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</si>
  <si>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</si>
  <si>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</si>
  <si>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</si>
  <si>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</si>
  <si>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</si>
  <si>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</si>
  <si>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</si>
  <si>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</si>
  <si>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</si>
  <si>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</si>
  <si>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</si>
  <si>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</si>
  <si>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</si>
  <si>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</si>
  <si>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</si>
  <si>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</si>
  <si>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</si>
  <si>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</si>
  <si>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</si>
  <si>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</si>
  <si>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</si>
  <si>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</si>
  <si>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</si>
  <si>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</si>
  <si>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</si>
  <si>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</si>
  <si>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</si>
  <si>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</si>
  <si>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</si>
  <si>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</si>
  <si>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</si>
  <si>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</si>
  <si>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</si>
  <si>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</si>
  <si>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</si>
  <si>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</si>
  <si>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</si>
  <si>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</si>
  <si>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</si>
  <si>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</si>
  <si>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</si>
  <si>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</si>
  <si>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</si>
  <si>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</si>
  <si>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</si>
  <si>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</si>
  <si>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</si>
  <si>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</si>
  <si>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</si>
  <si>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</si>
  <si>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</si>
  <si>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</si>
  <si>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</si>
  <si>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</si>
  <si>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</si>
  <si>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</si>
  <si>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</si>
  <si>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</si>
  <si>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</si>
  <si>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</si>
  <si>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</si>
  <si>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</si>
  <si>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</si>
  <si>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</si>
  <si>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</si>
  <si>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</si>
  <si>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</si>
  <si>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</si>
  <si>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</si>
  <si>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</si>
  <si>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</si>
  <si>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</si>
  <si>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</si>
  <si>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</si>
  <si>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</si>
  <si>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</si>
  <si>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</si>
  <si>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</si>
  <si>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</si>
  <si>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</si>
  <si>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</si>
  <si>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</si>
  <si>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</si>
  <si>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</si>
  <si>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</si>
  <si>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</si>
  <si>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</si>
  <si>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</si>
  <si>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</si>
  <si>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</si>
  <si>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</si>
  <si>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</si>
  <si>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</si>
  <si>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</si>
  <si>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</si>
  <si>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</si>
  <si>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</si>
  <si>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</si>
  <si>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</si>
  <si>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</si>
  <si>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</si>
  <si>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</si>
  <si>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</si>
  <si>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</si>
  <si>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</si>
  <si>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</si>
  <si>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</si>
  <si>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</si>
  <si>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</si>
  <si>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</si>
  <si>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</si>
  <si>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</si>
  <si>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</si>
  <si>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</si>
  <si>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</si>
  <si>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</si>
  <si>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</si>
  <si>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</si>
  <si>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</si>
  <si>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</si>
  <si>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</si>
  <si>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</si>
  <si>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</si>
  <si>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</si>
  <si>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</si>
  <si>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</si>
  <si>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</si>
  <si>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</si>
  <si>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</si>
  <si>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</si>
  <si>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</si>
  <si>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</si>
  <si>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</si>
  <si>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</si>
  <si>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</si>
  <si>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</si>
  <si>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</si>
  <si>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</si>
  <si>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</si>
  <si>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</si>
  <si>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</si>
  <si>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</si>
  <si>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</si>
  <si>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</si>
  <si>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</si>
  <si>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</si>
  <si>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</si>
  <si>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</si>
  <si>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</si>
  <si>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</si>
  <si>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</si>
  <si>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</si>
  <si>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</si>
  <si>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</si>
  <si>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</si>
  <si>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</si>
  <si>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</si>
  <si>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</si>
  <si>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</si>
  <si>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</si>
  <si>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</si>
  <si>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</si>
  <si>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</si>
  <si>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</si>
  <si>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</si>
  <si>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</si>
  <si>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</si>
  <si>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</si>
  <si>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</si>
  <si>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</si>
  <si>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</si>
  <si>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</si>
  <si>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</si>
  <si>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</si>
  <si>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</si>
  <si>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</si>
  <si>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</si>
  <si>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</si>
  <si>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</si>
  <si>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</si>
  <si>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</si>
  <si>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</si>
  <si>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</si>
  <si>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</si>
  <si>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</si>
  <si>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</si>
  <si>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</si>
  <si>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</si>
  <si>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</si>
  <si>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</si>
  <si>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</si>
  <si>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</si>
  <si>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</si>
  <si>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</si>
  <si>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</si>
  <si>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</si>
  <si>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</si>
  <si>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</si>
  <si>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</si>
  <si>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</si>
  <si>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</si>
  <si>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</si>
  <si>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</si>
  <si>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</si>
  <si>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</si>
  <si>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</si>
  <si>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</si>
  <si>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</si>
  <si>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</si>
  <si>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</si>
  <si>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</si>
  <si>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</si>
  <si>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</si>
  <si>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</si>
  <si>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</si>
  <si>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</si>
  <si>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</si>
  <si>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</si>
  <si>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</si>
  <si>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</si>
  <si>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</si>
  <si>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</si>
  <si>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</si>
  <si>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</si>
  <si>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</si>
  <si>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</si>
  <si>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</si>
  <si>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</si>
  <si>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</si>
  <si>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</si>
  <si>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</si>
  <si>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</si>
  <si>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</si>
  <si>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</si>
  <si>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</si>
  <si>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</si>
  <si>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</si>
  <si>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</si>
  <si>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</si>
  <si>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</si>
  <si>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</si>
  <si>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</si>
  <si>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</si>
  <si>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</si>
  <si>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</si>
  <si>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</si>
  <si>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</si>
  <si>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</si>
  <si>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</si>
  <si>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</si>
  <si>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</si>
  <si>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</si>
  <si>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</si>
  <si>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</si>
  <si>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</si>
  <si>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</si>
  <si>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</si>
  <si>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</si>
  <si>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</si>
  <si>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</si>
  <si>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</si>
  <si>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</si>
  <si>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</si>
  <si>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</si>
  <si>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</si>
  <si>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</si>
  <si>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</si>
  <si>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</si>
  <si>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</si>
  <si>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</si>
  <si>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</si>
  <si>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</si>
  <si>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</si>
  <si>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</si>
  <si>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</si>
  <si>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</si>
  <si>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</si>
  <si>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</si>
  <si>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</si>
  <si>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</si>
  <si>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</si>
  <si>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</si>
  <si>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</si>
  <si>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</si>
  <si>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</si>
  <si>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</si>
  <si>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</si>
  <si>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</si>
  <si>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</si>
  <si>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</si>
  <si>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</si>
  <si>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</si>
  <si>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</si>
  <si>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</si>
  <si>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</si>
  <si>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</si>
  <si>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</si>
  <si>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</si>
  <si>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</si>
  <si>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</si>
  <si>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</si>
  <si>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</si>
  <si>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</si>
  <si>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</si>
  <si>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</si>
  <si>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</si>
  <si>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</si>
  <si>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</si>
  <si>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</si>
  <si>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</si>
  <si>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</si>
  <si>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</si>
  <si>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</si>
  <si>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</si>
  <si>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</si>
  <si>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</si>
  <si>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</si>
  <si>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</si>
  <si>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</si>
  <si>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</si>
  <si>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</si>
  <si>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</si>
  <si>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</si>
  <si>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</si>
  <si>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</si>
  <si>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</si>
  <si>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</si>
  <si>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</si>
  <si>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</si>
  <si>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</si>
  <si>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</si>
  <si>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</si>
  <si>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</si>
  <si>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</si>
  <si>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</si>
  <si>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</si>
  <si>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</si>
  <si>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</si>
  <si>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</si>
  <si>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</si>
  <si>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</si>
  <si>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</si>
  <si>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</si>
  <si>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</si>
  <si>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</si>
  <si>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</si>
  <si>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</si>
  <si>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</si>
  <si>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</si>
  <si>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</si>
  <si>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</si>
  <si>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</si>
  <si>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</si>
  <si>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</si>
  <si>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</si>
  <si>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</si>
  <si>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</si>
  <si>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</si>
  <si>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</si>
  <si>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</si>
  <si>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</si>
  <si>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</si>
  <si>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</si>
  <si>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</si>
  <si>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</si>
  <si>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</si>
  <si>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</si>
  <si>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</si>
  <si>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</si>
  <si>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</si>
  <si>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</si>
  <si>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</si>
  <si>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</si>
  <si>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</si>
  <si>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</si>
  <si>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</si>
  <si>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</si>
  <si>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</si>
  <si>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</si>
  <si>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</si>
  <si>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</si>
  <si>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</si>
  <si>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</si>
  <si>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</si>
  <si>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</si>
  <si>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</si>
  <si>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</si>
  <si>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</si>
  <si>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</si>
  <si>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</si>
  <si>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</si>
  <si>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</si>
  <si>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</si>
  <si>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</si>
  <si>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</si>
  <si>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</si>
  <si>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</si>
  <si>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</si>
  <si>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</si>
  <si>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</si>
  <si>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</si>
  <si>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</si>
  <si>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</si>
  <si>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</si>
  <si>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</si>
  <si>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</si>
  <si>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</si>
  <si>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</si>
  <si>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</si>
  <si>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</si>
  <si>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</si>
  <si>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</si>
  <si>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</si>
  <si>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</si>
  <si>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</si>
  <si>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</si>
  <si>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</si>
  <si>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</si>
  <si>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</si>
  <si>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</si>
  <si>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</si>
  <si>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</si>
  <si>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</si>
  <si>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</si>
  <si>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</si>
  <si>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</si>
  <si>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</si>
  <si>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</si>
  <si>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</si>
  <si>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</si>
  <si>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</si>
  <si>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</si>
  <si>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</si>
  <si>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</si>
  <si>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</si>
  <si>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</si>
  <si>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</si>
  <si>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</si>
  <si>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</si>
  <si>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</si>
  <si>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</si>
  <si>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</si>
  <si>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</si>
  <si>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</si>
  <si>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</si>
  <si>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</si>
  <si>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</si>
  <si>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</si>
  <si>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</si>
  <si>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</si>
  <si>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</si>
  <si>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</si>
  <si>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</si>
  <si>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</si>
  <si>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</si>
  <si>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</si>
  <si>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</si>
  <si>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</si>
  <si>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</si>
  <si>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</si>
  <si>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</si>
  <si>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</si>
  <si>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</si>
  <si>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</si>
  <si>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</si>
  <si>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</si>
  <si>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</si>
  <si>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</si>
  <si>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</si>
  <si>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</si>
  <si>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</si>
  <si>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</si>
  <si>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</si>
  <si>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</si>
  <si>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</si>
  <si>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</si>
  <si>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</si>
  <si>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</si>
  <si>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</si>
  <si>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</si>
  <si>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</si>
  <si>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</si>
  <si>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</si>
  <si>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</si>
  <si>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</si>
  <si>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</si>
  <si>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</si>
  <si>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</si>
  <si>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</si>
  <si>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</si>
  <si>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</si>
  <si>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</si>
  <si>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</si>
  <si>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</si>
  <si>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</si>
  <si>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</si>
  <si>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</si>
  <si>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</si>
  <si>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</si>
  <si>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</si>
  <si>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</si>
  <si>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</si>
  <si>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</si>
  <si>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</si>
  <si>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</si>
  <si>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</si>
  <si>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</si>
  <si>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</si>
  <si>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</si>
  <si>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</si>
  <si>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</si>
  <si>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</si>
  <si>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</si>
  <si>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</si>
  <si>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</si>
  <si>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</si>
  <si>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</si>
  <si>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</si>
  <si>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</si>
  <si>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</si>
  <si>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</si>
  <si>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</si>
  <si>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</si>
  <si>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</si>
  <si>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</si>
  <si>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</si>
  <si>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</si>
  <si>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</si>
  <si>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</si>
  <si>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</si>
  <si>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</si>
  <si>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</si>
  <si>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</si>
  <si>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</si>
  <si>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</si>
  <si>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</si>
  <si>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</si>
  <si>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</si>
  <si>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</si>
  <si>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</si>
  <si>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</si>
  <si>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</si>
  <si>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</si>
  <si>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</si>
  <si>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</si>
  <si>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</si>
  <si>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</si>
  <si>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</si>
  <si>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</si>
  <si>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</si>
  <si>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</si>
  <si>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</si>
  <si>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</si>
  <si>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</si>
  <si>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</si>
  <si>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</si>
  <si>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</si>
  <si>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</si>
  <si>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</si>
  <si>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</si>
  <si>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</si>
  <si>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</si>
  <si>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</si>
  <si>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</si>
  <si>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</si>
  <si>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</si>
  <si>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</si>
  <si>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</si>
  <si>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</si>
  <si>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</si>
  <si>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</si>
  <si>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</si>
  <si>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</si>
  <si>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</si>
  <si>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</si>
  <si>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</si>
  <si>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</si>
  <si>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</si>
  <si>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</si>
  <si>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</si>
  <si>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</si>
  <si>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</si>
  <si>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</si>
  <si>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</si>
  <si>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</si>
  <si>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</si>
  <si>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</si>
  <si>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</si>
  <si>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</si>
  <si>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</si>
  <si>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</si>
  <si>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</si>
  <si>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</si>
  <si>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</si>
  <si>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</si>
  <si>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</si>
  <si>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</si>
  <si>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</si>
  <si>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</si>
  <si>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</si>
  <si>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</si>
  <si>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</si>
  <si>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</si>
  <si>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</si>
  <si>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</si>
  <si>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</si>
  <si>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</si>
  <si>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</si>
  <si>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</si>
  <si>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</si>
  <si>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</si>
  <si>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</si>
  <si>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</si>
  <si>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</si>
  <si>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</si>
  <si>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</si>
  <si>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</si>
  <si>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</si>
  <si>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</si>
  <si>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</si>
  <si>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</si>
  <si>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</si>
  <si>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</si>
  <si>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</si>
  <si>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</si>
  <si>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</si>
  <si>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</si>
  <si>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</si>
  <si>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</si>
  <si>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</si>
  <si>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</si>
  <si>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</si>
  <si>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</si>
  <si>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</si>
  <si>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</si>
  <si>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</si>
  <si>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</si>
  <si>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</si>
  <si>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</si>
  <si>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</si>
  <si>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</si>
  <si>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</si>
  <si>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</si>
  <si>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</si>
  <si>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</si>
  <si>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</si>
  <si>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</si>
  <si>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</si>
  <si>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</si>
  <si>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</si>
  <si>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</si>
  <si>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</si>
  <si>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</si>
  <si>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</si>
  <si>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</si>
  <si>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</si>
  <si>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</si>
  <si>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</si>
  <si>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</si>
  <si>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</si>
  <si>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</si>
  <si>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</si>
  <si>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</si>
  <si>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</si>
  <si>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</si>
  <si>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</si>
  <si>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</si>
  <si>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</si>
  <si>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</si>
  <si>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</si>
  <si>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</si>
  <si>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</si>
  <si>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</si>
  <si>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</si>
  <si>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</si>
  <si>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</si>
  <si>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</si>
  <si>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</si>
  <si>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</si>
  <si>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</si>
  <si>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</si>
  <si>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</si>
  <si>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</si>
  <si>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</si>
  <si>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</si>
  <si>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</si>
  <si>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</si>
  <si>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</si>
  <si>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</si>
  <si>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</si>
  <si>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</si>
  <si>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</si>
  <si>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</si>
  <si>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</si>
  <si>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</si>
  <si>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</si>
  <si>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</si>
  <si>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</si>
  <si>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</si>
  <si>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</si>
  <si>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</si>
  <si>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</si>
  <si>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</si>
  <si>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</si>
  <si>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</si>
  <si>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</si>
  <si>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</si>
  <si>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</si>
  <si>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</si>
  <si>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</si>
  <si>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</si>
  <si>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</si>
  <si>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</si>
  <si>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</si>
  <si>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</si>
  <si>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</si>
  <si>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</si>
  <si>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</si>
  <si>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</si>
  <si>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</si>
  <si>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</si>
  <si>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</si>
  <si>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</si>
  <si>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</si>
  <si>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</si>
  <si>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</si>
  <si>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</si>
  <si>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</si>
  <si>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</si>
  <si>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</si>
  <si>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</si>
  <si>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</si>
  <si>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</si>
  <si>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</si>
  <si>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</si>
  <si>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</si>
  <si>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</si>
  <si>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</si>
  <si>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</si>
  <si>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</si>
  <si>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</si>
  <si>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</si>
  <si>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</si>
  <si>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</si>
  <si>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</si>
  <si>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</si>
  <si>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</si>
  <si>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</si>
  <si>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</si>
  <si>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</si>
  <si>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</si>
  <si>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</si>
  <si>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</si>
  <si>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</si>
  <si>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</si>
  <si>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</si>
  <si>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</si>
  <si>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</si>
  <si>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</si>
  <si>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</si>
  <si>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</si>
  <si>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</si>
  <si>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</si>
  <si>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</si>
  <si>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</si>
  <si>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</si>
  <si>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</si>
  <si>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</si>
  <si>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</si>
  <si>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</si>
  <si>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</si>
  <si>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</si>
  <si>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</si>
  <si>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</si>
  <si>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</si>
  <si>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</si>
  <si>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</si>
  <si>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</si>
  <si>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</si>
  <si>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</si>
  <si>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</si>
  <si>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</si>
  <si>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</si>
  <si>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</si>
  <si>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</si>
  <si>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</si>
  <si>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</si>
  <si>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</si>
  <si>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</si>
  <si>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</si>
  <si>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</si>
  <si>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</si>
  <si>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</si>
  <si>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</si>
  <si>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</si>
  <si>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</si>
  <si>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</si>
  <si>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</si>
  <si>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</si>
  <si>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</si>
  <si>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</si>
  <si>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</si>
  <si>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</si>
  <si>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</si>
  <si>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</si>
  <si>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</si>
  <si>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</si>
  <si>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</si>
  <si>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</si>
  <si>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</si>
  <si>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</si>
  <si>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</si>
  <si>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</si>
  <si>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</si>
  <si>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</si>
  <si>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</si>
  <si>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</si>
  <si>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</si>
  <si>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</si>
  <si>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</si>
  <si>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</si>
  <si>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</si>
  <si>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</si>
  <si>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</si>
  <si>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</si>
  <si>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</si>
  <si>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</si>
  <si>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</si>
  <si>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</si>
  <si>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</si>
  <si>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</si>
  <si>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</si>
  <si>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</si>
  <si>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</si>
  <si>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</si>
  <si>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</si>
  <si>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</si>
  <si>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</si>
  <si>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</si>
  <si>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</si>
  <si>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</si>
  <si>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</si>
  <si>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</si>
  <si>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</si>
  <si>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</si>
  <si>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</si>
  <si>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</si>
  <si>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</si>
  <si>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</si>
  <si>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</si>
  <si>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</si>
  <si>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</si>
  <si>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</si>
  <si>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</si>
  <si>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</si>
  <si>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</si>
  <si>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</si>
  <si>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</si>
  <si>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</si>
  <si>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</si>
  <si>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</si>
  <si>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</si>
  <si>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</si>
  <si>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</si>
  <si>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</si>
  <si>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</si>
  <si>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</si>
  <si>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</si>
  <si>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</si>
  <si>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</si>
  <si>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</si>
  <si>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</si>
  <si>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</si>
  <si>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</si>
  <si>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</si>
  <si>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</si>
  <si>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</si>
  <si>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</si>
  <si>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</si>
  <si>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</si>
  <si>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</si>
  <si>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</si>
  <si>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</si>
  <si>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</si>
  <si>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</si>
  <si>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</si>
  <si>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</si>
  <si>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</si>
  <si>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</si>
  <si>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</si>
  <si>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</si>
  <si>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</si>
  <si>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</si>
  <si>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</si>
  <si>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</si>
  <si>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</si>
  <si>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</si>
  <si>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</si>
  <si>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</si>
  <si>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</si>
  <si>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</si>
  <si>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</si>
  <si>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</si>
  <si>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</si>
  <si>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</si>
  <si>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</si>
  <si>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</si>
  <si>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</si>
  <si>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</si>
  <si>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</si>
  <si>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</si>
  <si>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</si>
  <si>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</si>
  <si>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</si>
  <si>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</si>
  <si>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</si>
  <si>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</si>
  <si>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</si>
  <si>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</si>
  <si>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</si>
  <si>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</si>
  <si>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</si>
  <si>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</si>
  <si>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</si>
  <si>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</si>
  <si>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</si>
  <si>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</si>
  <si>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</si>
  <si>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</si>
  <si>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</si>
  <si>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</si>
  <si>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</si>
  <si>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</si>
  <si>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</si>
  <si>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</si>
  <si>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</si>
  <si>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</si>
  <si>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</si>
  <si>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</si>
  <si>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</si>
  <si>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</si>
  <si>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</si>
  <si>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</si>
  <si>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</si>
  <si>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</si>
  <si>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</si>
  <si>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</si>
  <si>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</si>
  <si>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</si>
  <si>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</si>
  <si>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</si>
  <si>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</si>
  <si>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</si>
  <si>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</si>
  <si>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</si>
  <si>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</si>
  <si>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</si>
  <si>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</si>
  <si>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</si>
  <si>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</si>
  <si>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</si>
  <si>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</si>
  <si>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</si>
  <si>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</si>
  <si>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</si>
  <si>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</si>
  <si>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</si>
  <si>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</si>
  <si>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</si>
  <si>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</si>
  <si>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</si>
  <si>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</si>
  <si>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</si>
  <si>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</si>
  <si>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</si>
  <si>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</si>
  <si>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</si>
  <si>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</si>
  <si>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</si>
  <si>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</si>
  <si>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</si>
  <si>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</si>
  <si>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</si>
  <si>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</si>
  <si>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</si>
  <si>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</si>
  <si>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</si>
  <si>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</si>
  <si>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</si>
  <si>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</si>
  <si>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</si>
  <si>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</si>
  <si>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</si>
  <si>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</si>
  <si>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</si>
  <si>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</si>
  <si>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</si>
  <si>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</si>
  <si>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</si>
  <si>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</si>
  <si>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</si>
  <si>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</si>
  <si>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</si>
  <si>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</si>
  <si>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</si>
  <si>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</si>
  <si>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</si>
  <si>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</si>
  <si>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</si>
  <si>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</si>
  <si>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</si>
  <si>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</si>
  <si>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</si>
  <si>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</si>
  <si>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</si>
  <si>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</si>
  <si>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</si>
  <si>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</si>
  <si>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</si>
  <si>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</si>
  <si>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</si>
  <si>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</si>
  <si>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</si>
  <si>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</si>
  <si>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</si>
  <si>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</si>
  <si>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</si>
  <si>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</si>
  <si>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</si>
  <si>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</si>
  <si>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</si>
  <si>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</si>
  <si>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</si>
  <si>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</si>
  <si>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</si>
  <si>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</si>
  <si>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</si>
  <si>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</si>
  <si>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</si>
  <si>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</si>
  <si>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</si>
  <si>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</si>
  <si>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</si>
  <si>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</si>
  <si>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</si>
  <si>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</si>
  <si>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</si>
  <si>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</si>
  <si>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</si>
  <si>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</si>
  <si>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</si>
  <si>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</si>
  <si>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</si>
  <si>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</si>
  <si>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</si>
  <si>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</si>
  <si>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</si>
  <si>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</si>
  <si>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</si>
  <si>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</si>
  <si>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</si>
  <si>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</si>
  <si>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</si>
  <si>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</si>
  <si>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</si>
  <si>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</si>
  <si>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</si>
  <si>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</si>
  <si>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</si>
  <si>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</si>
  <si>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</si>
  <si>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</si>
  <si>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</si>
  <si>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</si>
  <si>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</si>
  <si>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</si>
  <si>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</si>
  <si>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</si>
  <si>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</si>
  <si>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</si>
  <si>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</si>
  <si>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</si>
  <si>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</si>
  <si>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</si>
  <si>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</si>
  <si>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</si>
  <si>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</si>
  <si>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</si>
  <si>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</si>
  <si>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</si>
  <si>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</si>
  <si>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</si>
  <si>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</si>
  <si>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</si>
  <si>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</si>
  <si>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</si>
  <si>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</si>
  <si>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</si>
  <si>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</si>
  <si>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</si>
  <si>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</si>
  <si>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</si>
  <si>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</si>
  <si>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</si>
  <si>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</si>
  <si>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</si>
  <si>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</si>
  <si>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</si>
  <si>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</si>
  <si>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</si>
  <si>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</si>
  <si>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</si>
  <si>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</si>
  <si>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</si>
  <si>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</si>
  <si>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</si>
  <si>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</si>
  <si>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</si>
  <si>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</si>
  <si>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</si>
  <si>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</si>
  <si>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</si>
  <si>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</si>
  <si>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</si>
  <si>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</si>
  <si>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</si>
  <si>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</si>
  <si>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</si>
  <si>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</si>
  <si>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</si>
  <si>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</si>
  <si>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</si>
  <si>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</si>
  <si>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</si>
  <si>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</si>
  <si>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</si>
  <si>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</si>
  <si>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</si>
  <si>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</si>
  <si>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</si>
  <si>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</si>
  <si>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</si>
  <si>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</si>
  <si>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</si>
  <si>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</si>
  <si>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</si>
  <si>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</si>
  <si>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</si>
  <si>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</si>
  <si>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</si>
  <si>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</si>
  <si>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</si>
  <si>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</si>
  <si>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</si>
  <si>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</si>
  <si>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</si>
  <si>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</si>
  <si>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</si>
  <si>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</si>
  <si>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</si>
  <si>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</si>
  <si>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</si>
  <si>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</si>
  <si>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</si>
  <si>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</si>
  <si>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</si>
  <si>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</si>
  <si>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</si>
  <si>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</si>
  <si>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</si>
  <si>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</si>
  <si>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</si>
  <si>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</si>
  <si>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</si>
  <si>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</si>
  <si>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</si>
  <si>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</si>
  <si>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</si>
  <si>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</si>
  <si>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</si>
  <si>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</si>
  <si>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</si>
  <si>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</si>
  <si>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</si>
  <si>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</si>
  <si>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</si>
  <si>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</si>
  <si>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</si>
  <si>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</si>
  <si>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</si>
  <si>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</si>
  <si>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</si>
  <si>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</si>
  <si>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</si>
  <si>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</si>
  <si>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</si>
  <si>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</si>
  <si>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</si>
  <si>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</si>
  <si>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</si>
  <si>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</si>
  <si>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</si>
  <si>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</si>
  <si>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</si>
  <si>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</si>
  <si>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</si>
  <si>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</si>
  <si>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</si>
  <si>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</si>
  <si>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</si>
  <si>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</si>
  <si>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</si>
  <si>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</si>
  <si>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</si>
  <si>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</si>
  <si>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</si>
  <si>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</si>
  <si>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</si>
  <si>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</si>
  <si>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</si>
  <si>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</si>
  <si>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</si>
  <si>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</si>
  <si>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</si>
  <si>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</si>
  <si>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</si>
  <si>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</si>
  <si>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</si>
  <si>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</si>
  <si>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</si>
  <si>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</si>
  <si>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</si>
  <si>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</si>
  <si>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</si>
  <si>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</si>
  <si>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</si>
  <si>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</si>
  <si>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</si>
  <si>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</si>
  <si>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</si>
  <si>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</si>
  <si>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</si>
  <si>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</si>
  <si>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</si>
  <si>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</si>
  <si>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</si>
  <si>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</si>
  <si>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</si>
  <si>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</si>
  <si>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</si>
  <si>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</si>
  <si>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</si>
  <si>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</si>
  <si>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</si>
  <si>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</si>
  <si>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</si>
  <si>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</si>
  <si>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</si>
  <si>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</si>
  <si>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</si>
  <si>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</si>
  <si>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</si>
  <si>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</si>
  <si>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</si>
  <si>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</si>
  <si>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</si>
  <si>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</si>
  <si>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</si>
  <si>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</si>
  <si>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</si>
  <si>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</si>
  <si>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</si>
  <si>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</si>
  <si>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</si>
  <si>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</si>
  <si>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</si>
  <si>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</si>
  <si>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</si>
  <si>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</si>
  <si>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</si>
  <si>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</si>
  <si>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</si>
  <si>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</si>
  <si>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</si>
  <si>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</si>
  <si>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</si>
  <si>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</si>
  <si>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</si>
  <si>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</si>
  <si>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</si>
  <si>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</si>
  <si>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</si>
  <si>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</si>
  <si>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</si>
  <si>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</si>
  <si>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</si>
  <si>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</si>
  <si>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</si>
  <si>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</si>
  <si>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</si>
  <si>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</si>
  <si>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</si>
  <si>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</si>
  <si>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</si>
  <si>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</si>
  <si>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</si>
  <si>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</si>
  <si>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</si>
  <si>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</si>
  <si>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</si>
  <si>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</si>
  <si>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</si>
  <si>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</si>
  <si>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</si>
  <si>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</si>
  <si>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</si>
  <si>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</si>
  <si>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</si>
  <si>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</si>
  <si>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</si>
  <si>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</si>
  <si>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</si>
  <si>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</si>
  <si>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</si>
  <si>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</si>
  <si>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</si>
  <si>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</si>
  <si>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</si>
  <si>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</si>
  <si>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</si>
  <si>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</si>
  <si>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</si>
  <si>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</si>
  <si>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</si>
  <si>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</si>
  <si>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</si>
  <si>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</si>
  <si>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</si>
  <si>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</si>
  <si>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</si>
  <si>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</si>
  <si>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</si>
  <si>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</si>
  <si>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</si>
  <si>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</si>
  <si>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</si>
  <si>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</si>
  <si>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</si>
  <si>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</si>
  <si>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</si>
  <si>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</si>
  <si>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</si>
  <si>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</si>
  <si>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</si>
  <si>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</si>
  <si>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</si>
  <si>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</si>
  <si>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</si>
  <si>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</si>
  <si>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</si>
  <si>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</si>
  <si>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</si>
  <si>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</si>
  <si>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</si>
  <si>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</si>
  <si>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</si>
  <si>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</si>
  <si>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</si>
  <si>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</si>
  <si>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</si>
  <si>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</si>
  <si>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</si>
  <si>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</si>
  <si>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</si>
  <si>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</si>
  <si>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</si>
  <si>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</si>
  <si>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</si>
  <si>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</si>
  <si>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</si>
  <si>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</si>
  <si>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</si>
  <si>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</si>
  <si>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</si>
  <si>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</si>
  <si>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</si>
  <si>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</si>
  <si>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</si>
  <si>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</si>
  <si>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</si>
  <si>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</si>
  <si>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</si>
  <si>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</si>
  <si>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</si>
  <si>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</si>
  <si>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</si>
  <si>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</si>
  <si>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</si>
  <si>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</si>
  <si>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</si>
  <si>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</si>
  <si>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</si>
  <si>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</si>
  <si>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</si>
  <si>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</si>
  <si>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</si>
  <si>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</si>
  <si>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</si>
  <si>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</si>
  <si>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</si>
  <si>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</si>
  <si>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</si>
  <si>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</si>
  <si>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</si>
  <si>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</si>
  <si>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</si>
  <si>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</si>
  <si>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</si>
  <si>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</si>
  <si>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</si>
  <si>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</si>
  <si>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</si>
  <si>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</si>
  <si>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</si>
  <si>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</si>
  <si>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</si>
  <si>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</si>
  <si>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</si>
  <si>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</si>
  <si>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</si>
  <si>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</si>
  <si>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651TBS/TBSPAT2</t>
  </si>
  <si>
    <t xml:space="preserve">Descarga de brita via 1 de TBS </t>
  </si>
  <si>
    <t>1 Tiago + Kleyton</t>
  </si>
  <si>
    <t>9425/7632</t>
  </si>
  <si>
    <t>MC1 as 09:44h - após I24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</si>
  <si>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</si>
  <si>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</si>
  <si>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</si>
  <si>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</si>
  <si>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</si>
  <si>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</si>
  <si>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TVIPAT1/213TVI</t>
  </si>
  <si>
    <t>Descarga de dormentes km 227-224, em oportunidade realizar recolhimento no km 244,7 - 244</t>
  </si>
  <si>
    <t>MC1 as 07:24h - Licença as 09:45h</t>
  </si>
  <si>
    <t>Maik</t>
  </si>
  <si>
    <t>Limpeza de ombro</t>
  </si>
  <si>
    <t>MC1 as 08:42h - Licença as 09:40h</t>
  </si>
  <si>
    <t>Licença as 09:40h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</si>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</sst>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G133" activePane="topRight" state="frozen"/>
      <selection pane="topRight" activeCell="D145" sqref="D145:D1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1539</v>
      </c>
      <c r="BK142" s="14" t="s">
        <v>1540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0.43611111111111112</v>
      </c>
      <c r="AT143" s="32">
        <v>0.51944444444444449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1</v>
      </c>
      <c r="BI143" s="14"/>
      <c r="BJ143" s="14" t="s">
        <v>1541</v>
      </c>
      <c r="BK143" s="14" t="s">
        <v>1542</v>
      </c>
      <c r="BL143" s="13"/>
      <c r="BM143" s="12"/>
      <c r="BN143" s="12"/>
      <c r="BO143" s="130"/>
      <c r="BP143" s="14"/>
      <c r="BQ143" s="10" t="str">
        <f t="shared" si="13"/>
        <v>Produção</v>
      </c>
      <c r="BR143" s="15">
        <f t="shared" si="14"/>
        <v>1.0000000000000004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1</v>
      </c>
      <c r="BI144" s="14"/>
      <c r="BJ144" s="14" t="s">
        <v>1541</v>
      </c>
      <c r="BK144" s="14" t="s">
        <v>1542</v>
      </c>
      <c r="BL144" s="13"/>
      <c r="BM144" s="12"/>
      <c r="BN144" s="12"/>
      <c r="BO144" s="130"/>
      <c r="BP144" s="14"/>
      <c r="BQ144" s="10" t="str">
        <f t="shared" si="13"/>
        <v>Produção</v>
      </c>
      <c r="BR144" s="15">
        <f t="shared" si="14"/>
        <v>1.0000000000000004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IF(D147="","*",VLOOKUP(F146,BS_ATIVIDADE[#All],3,FALSE))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e">
        <f>#REF!&amp;B147</f>
        <v>#REF!</v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e">
        <f>IF(#REF!="","*",VLOOKUP(F147,BS_ATIVIDADE[#All],3,FALSE))</f>
        <v>#REF!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IF(#REF!="","*",IFERROR(IF(ISODD(COUNT(AS147:AX149)),"ERRO",SUM((AT147-AS147),(AV147-AU147),(AX147-AW147))),"ERRO"))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1544</v>
      </c>
      <c r="E3" s="186" t="s">
        <v>1545</v>
      </c>
      <c r="F3" s="186" t="s">
        <v>1546</v>
      </c>
      <c r="G3" s="186" t="s">
        <v>1547</v>
      </c>
      <c r="H3" s="186" t="s">
        <v>1548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1550</v>
      </c>
      <c r="D12" s="187">
        <v>9049</v>
      </c>
      <c r="E12" s="188">
        <v>46044</v>
      </c>
      <c r="F12" s="190" t="s">
        <v>1551</v>
      </c>
      <c r="G12" s="187" t="s">
        <v>1552</v>
      </c>
      <c r="H12" s="187"/>
    </row>
    <row r="13" spans="3:8">
      <c r="C13" s="187" t="s">
        <v>1550</v>
      </c>
      <c r="D13" s="187">
        <v>9044</v>
      </c>
      <c r="E13" s="188">
        <v>46044</v>
      </c>
      <c r="F13" s="190" t="s">
        <v>1553</v>
      </c>
      <c r="G13" s="187" t="s">
        <v>1554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1556</v>
      </c>
      <c r="C2" s="83" t="s">
        <v>1196</v>
      </c>
      <c r="D2" s="83" t="s">
        <v>1198</v>
      </c>
      <c r="E2" s="83" t="s">
        <v>1557</v>
      </c>
      <c r="F2" s="83" t="s">
        <v>1558</v>
      </c>
      <c r="G2" s="83" t="s">
        <v>1559</v>
      </c>
      <c r="H2" s="83" t="s">
        <v>1560</v>
      </c>
      <c r="I2" s="83" t="s">
        <v>1561</v>
      </c>
      <c r="J2" s="83" t="s">
        <v>1562</v>
      </c>
      <c r="K2" s="109" t="s">
        <v>1563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1565</v>
      </c>
      <c r="B3" s="91" t="s">
        <v>1566</v>
      </c>
      <c r="C3" s="91" t="s">
        <v>7</v>
      </c>
      <c r="D3" s="92" t="s">
        <v>1211</v>
      </c>
      <c r="E3" s="92" t="s">
        <v>366</v>
      </c>
      <c r="F3" s="92" t="s">
        <v>1567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1568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1570</v>
      </c>
      <c r="C4" s="191" t="s">
        <v>1571</v>
      </c>
      <c r="D4" s="191" t="s">
        <v>1572</v>
      </c>
      <c r="E4" s="191" t="s">
        <v>1573</v>
      </c>
      <c r="F4" s="191" t="s">
        <v>366</v>
      </c>
      <c r="G4" s="191" t="s">
        <v>1574</v>
      </c>
    </row>
    <row r="5" spans="2:7">
      <c r="B5" s="192" t="s">
        <v>1575</v>
      </c>
      <c r="C5" s="192">
        <v>309525</v>
      </c>
      <c r="D5" s="192" t="s">
        <v>1576</v>
      </c>
      <c r="E5" s="192" t="s">
        <v>249</v>
      </c>
      <c r="F5" s="192" t="s">
        <v>1577</v>
      </c>
      <c r="G5" s="193">
        <v>46296</v>
      </c>
    </row>
    <row r="6" spans="2:7">
      <c r="B6" s="192" t="s">
        <v>1578</v>
      </c>
      <c r="C6" s="192">
        <v>257410</v>
      </c>
      <c r="D6" s="192" t="s">
        <v>1579</v>
      </c>
      <c r="E6" s="192" t="s">
        <v>249</v>
      </c>
      <c r="F6" s="192" t="s">
        <v>1577</v>
      </c>
      <c r="G6" s="193"/>
    </row>
    <row r="7" spans="2:7">
      <c r="B7" s="192" t="s">
        <v>1481</v>
      </c>
      <c r="C7" s="192">
        <v>256875</v>
      </c>
      <c r="D7" s="192" t="s">
        <v>1580</v>
      </c>
      <c r="E7" s="192" t="s">
        <v>249</v>
      </c>
      <c r="F7" s="192" t="s">
        <v>1577</v>
      </c>
      <c r="G7" s="193">
        <v>46296</v>
      </c>
    </row>
    <row r="8" spans="2:7">
      <c r="B8" s="192" t="s">
        <v>1581</v>
      </c>
      <c r="C8" s="192">
        <v>257278</v>
      </c>
      <c r="D8" s="192" t="s">
        <v>1582</v>
      </c>
      <c r="E8" s="192" t="s">
        <v>240</v>
      </c>
      <c r="F8" s="192" t="s">
        <v>1583</v>
      </c>
      <c r="G8" s="193">
        <v>46235</v>
      </c>
    </row>
    <row r="9" spans="2:7">
      <c r="B9" s="192" t="s">
        <v>1584</v>
      </c>
      <c r="C9" s="192">
        <v>261794</v>
      </c>
      <c r="D9" s="192" t="s">
        <v>1585</v>
      </c>
      <c r="E9" s="192" t="s">
        <v>240</v>
      </c>
      <c r="F9" s="192" t="s">
        <v>1583</v>
      </c>
      <c r="G9" s="193">
        <v>46082</v>
      </c>
    </row>
    <row r="10" spans="2:7">
      <c r="B10" s="192" t="s">
        <v>1586</v>
      </c>
      <c r="C10" s="192">
        <v>257033</v>
      </c>
      <c r="D10" s="192" t="s">
        <v>1587</v>
      </c>
      <c r="E10" s="192" t="s">
        <v>240</v>
      </c>
      <c r="F10" s="192" t="s">
        <v>480</v>
      </c>
      <c r="G10" s="192" t="s">
        <v>1588</v>
      </c>
    </row>
    <row r="11" spans="2:7">
      <c r="B11" s="192" t="s">
        <v>1589</v>
      </c>
      <c r="C11" s="192">
        <v>396578</v>
      </c>
      <c r="D11" s="192" t="s">
        <v>1590</v>
      </c>
      <c r="E11" s="192" t="s">
        <v>240</v>
      </c>
      <c r="F11" s="192" t="s">
        <v>480</v>
      </c>
      <c r="G11" s="192" t="s">
        <v>1588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1591</v>
      </c>
      <c r="D5" s="274"/>
      <c r="E5" s="274"/>
      <c r="F5" s="274"/>
      <c r="G5" s="274"/>
      <c r="H5" s="274"/>
      <c r="I5" s="274"/>
      <c r="J5" s="275"/>
      <c r="K5" s="276" t="s">
        <v>1592</v>
      </c>
      <c r="L5" s="277"/>
      <c r="M5" s="277"/>
      <c r="N5" s="277"/>
      <c r="O5" s="278" t="s">
        <v>1593</v>
      </c>
      <c r="P5" s="279"/>
      <c r="Q5" s="280"/>
    </row>
    <row r="6" spans="1:17" s="81" customFormat="1" ht="15.75" customHeight="1">
      <c r="A6" s="75" t="s">
        <v>1567</v>
      </c>
      <c r="B6" s="82" t="s">
        <v>1566</v>
      </c>
      <c r="C6" s="83" t="s">
        <v>1211</v>
      </c>
      <c r="D6" s="84" t="s">
        <v>1212</v>
      </c>
      <c r="E6" s="83" t="s">
        <v>1594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1595</v>
      </c>
      <c r="M6" s="116" t="s">
        <v>29</v>
      </c>
      <c r="N6" s="117" t="s">
        <v>1206</v>
      </c>
      <c r="O6" s="165" t="s">
        <v>1249</v>
      </c>
      <c r="P6" s="128"/>
      <c r="Q6" s="139" t="s">
        <v>1596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Licença as 09:40h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1</v>
      </c>
      <c r="P165" s="78"/>
      <c r="Q165" s="120" t="str">
        <f>IF($A$2=1,IF(FN_MC!BJ143="","*",FN_MC!BJ143),IF(FN_MC!BK143="","*",FN_MC!BK143))</f>
        <v xml:space="preserve"> Intervalo das 10:28h as 12:28h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1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2026-02-13T14:37:01Z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